
<file path=[Content_Types].xml><?xml version="1.0" encoding="utf-8"?>
<Types xmlns="http://schemas.openxmlformats.org/package/2006/content-types">
  <Default Extension="bin" ContentType="application/vnd.openxmlformats-officedocument.spreadsheetml.printerSetting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revisions/revisionLog1.xml" ContentType="application/vnd.openxmlformats-officedocument.spreadsheetml.revisionLo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revisions/revisionHeaders.xml" ContentType="application/vnd.openxmlformats-officedocument.spreadsheetml.revisionHeader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2120" windowHeight="9120" tabRatio="821"/>
  </bookViews>
  <sheets>
    <sheet name="Cover" sheetId="29" r:id="rId1"/>
    <sheet name="Index" sheetId="1" r:id="rId2"/>
    <sheet name="1.1" sheetId="2" r:id="rId3"/>
    <sheet name="1.2" sheetId="3" r:id="rId4"/>
    <sheet name="1.3" sheetId="4" r:id="rId5"/>
    <sheet name="2" sheetId="5" r:id="rId6"/>
    <sheet name="3.1" sheetId="6" r:id="rId7"/>
    <sheet name="3.2" sheetId="7" r:id="rId8"/>
    <sheet name="3.3" sheetId="8" r:id="rId9"/>
    <sheet name="3.4" sheetId="9" r:id="rId10"/>
    <sheet name="3.5" sheetId="10" r:id="rId11"/>
    <sheet name="3.6" sheetId="11" r:id="rId12"/>
    <sheet name="3.7" sheetId="12" r:id="rId13"/>
    <sheet name="3.8" sheetId="13" r:id="rId14"/>
    <sheet name="4.1" sheetId="14" r:id="rId15"/>
    <sheet name="4.2" sheetId="15" r:id="rId16"/>
    <sheet name="4.3" sheetId="16" r:id="rId17"/>
    <sheet name="4.4" sheetId="17" r:id="rId18"/>
    <sheet name="4.5" sheetId="18" r:id="rId19"/>
    <sheet name="4.6" sheetId="19" r:id="rId20"/>
    <sheet name="4.7" sheetId="20" r:id="rId21"/>
    <sheet name="4.8" sheetId="21" r:id="rId22"/>
    <sheet name="4.9" sheetId="22" r:id="rId23"/>
    <sheet name="5" sheetId="23" r:id="rId24"/>
    <sheet name="6" sheetId="24" r:id="rId25"/>
    <sheet name="7.1" sheetId="25" r:id="rId26"/>
    <sheet name="7.2" sheetId="26" r:id="rId27"/>
    <sheet name="Lookups" sheetId="27" state="hidden" r:id="rId28"/>
    <sheet name="Sheet1" sheetId="28" r:id="rId29"/>
  </sheets>
  <externalReferences>
    <externalReference r:id="rId30"/>
    <externalReference r:id="rId31"/>
    <externalReference r:id="rId32"/>
  </externalReferences>
  <definedNames>
    <definedName name="name" localSheetId="6">'1.1'!$D$11</definedName>
    <definedName name="name" localSheetId="7">'1.1'!$D$11</definedName>
    <definedName name="name" localSheetId="14">'1.1'!$D$11</definedName>
    <definedName name="name" localSheetId="15">'1.1'!$D$11</definedName>
    <definedName name="name" localSheetId="16">'1.1'!$D$11</definedName>
    <definedName name="name" localSheetId="17">'1.1'!$D$11</definedName>
    <definedName name="name" localSheetId="18">'1.1'!$D$11</definedName>
    <definedName name="name" localSheetId="19">'1.1'!$D$11</definedName>
    <definedName name="name" localSheetId="20">'1.1'!$D$11</definedName>
    <definedName name="name" localSheetId="23">'1.1'!$D$11</definedName>
    <definedName name="name" localSheetId="24">'1.1'!$D$11</definedName>
    <definedName name="name">'1.1'!$D$11</definedName>
    <definedName name="_xlnm.Print_Area" localSheetId="2">'1.1'!$A$1:$G$122</definedName>
    <definedName name="_xlnm.Print_Area" localSheetId="3">'1.2'!$A$1:$G$26</definedName>
    <definedName name="_xlnm.Print_Area" localSheetId="4">'1.3'!$A$1:$K$26</definedName>
    <definedName name="_xlnm.Print_Area" localSheetId="5">'2'!$A$1:$G$29</definedName>
    <definedName name="_xlnm.Print_Area" localSheetId="6">'3.1'!$A$1:$E$60</definedName>
    <definedName name="_xlnm.Print_Area" localSheetId="7">'3.2'!$A$1:$G$53</definedName>
    <definedName name="_xlnm.Print_Area" localSheetId="8">'3.3'!$A$1:$I$35</definedName>
    <definedName name="_xlnm.Print_Area" localSheetId="9">'3.4'!$A$1:$F$39</definedName>
    <definedName name="_xlnm.Print_Area" localSheetId="10">'3.5'!$A$1:$F$29</definedName>
    <definedName name="_xlnm.Print_Area" localSheetId="11">'3.6'!$A$1:$L$44</definedName>
    <definedName name="_xlnm.Print_Area" localSheetId="12">'3.7'!$A$1:$K$44</definedName>
    <definedName name="_xlnm.Print_Area" localSheetId="13">'3.8'!$A$1:$L$38</definedName>
    <definedName name="_xlnm.Print_Area" localSheetId="14">'4.1'!$A$1:$H$36</definedName>
    <definedName name="_xlnm.Print_Area" localSheetId="15">'4.2'!$A$1:$I$87</definedName>
    <definedName name="_xlnm.Print_Area" localSheetId="16">'4.3'!$A$1:$G$32</definedName>
    <definedName name="_xlnm.Print_Area" localSheetId="17">'4.4'!$A$1:$I$80</definedName>
    <definedName name="_xlnm.Print_Area" localSheetId="18">'4.5'!$A$1:$F$15</definedName>
    <definedName name="_xlnm.Print_Area" localSheetId="19">'4.6'!$A$1:$F$41</definedName>
    <definedName name="_xlnm.Print_Area" localSheetId="20">'4.7'!$A$1:$H$79</definedName>
    <definedName name="_xlnm.Print_Area" localSheetId="21">'4.8'!$A$1:$L$42</definedName>
    <definedName name="_xlnm.Print_Area" localSheetId="22">'4.9'!$A$1:$J$48</definedName>
    <definedName name="_xlnm.Print_Area" localSheetId="23">'5'!$A$1:$D$71</definedName>
    <definedName name="_xlnm.Print_Area" localSheetId="24">'6'!$A$1:$F$52</definedName>
    <definedName name="_xlnm.Print_Area" localSheetId="25">'7.1'!$A$1:$E$101</definedName>
    <definedName name="_xlnm.Print_Area" localSheetId="26">'7.2'!$A$1:$H$54</definedName>
    <definedName name="_xlnm.Print_Area" localSheetId="1">Index!$A$1:$C$42</definedName>
    <definedName name="TOTALLIABPCT">[1]Lookups!$N$2</definedName>
    <definedName name="totLiab" localSheetId="15">#REF!</definedName>
    <definedName name="totLiab" localSheetId="16">#REF!</definedName>
    <definedName name="totLiab" localSheetId="17">#REF!</definedName>
    <definedName name="totLiab" localSheetId="18">#REF!</definedName>
    <definedName name="totLiab" localSheetId="19">#REF!</definedName>
    <definedName name="YE" localSheetId="6">'[2]1.1'!$D$10</definedName>
    <definedName name="YE" localSheetId="7">'[2]1.1'!$D$10</definedName>
    <definedName name="YE" localSheetId="20">'[3]1.1'!$D$10</definedName>
    <definedName name="YE" localSheetId="23">'[3]1.1'!$D$10</definedName>
    <definedName name="YE" localSheetId="24">'[2]1.1'!$D$10</definedName>
    <definedName name="YE">'1.1'!$D$10</definedName>
    <definedName name="Z_199CEFA0_8D04_4A93_9AA6_2E20B3E1092B_.wvu.PrintArea" localSheetId="2" hidden="1">'1.1'!$A$1:$G$95</definedName>
    <definedName name="Z_199CEFA0_8D04_4A93_9AA6_2E20B3E1092B_.wvu.PrintArea" localSheetId="3" hidden="1">'1.2'!$A$1:$G$26</definedName>
    <definedName name="Z_199CEFA0_8D04_4A93_9AA6_2E20B3E1092B_.wvu.PrintArea" localSheetId="4" hidden="1">'1.3'!$A$1:$K$26</definedName>
    <definedName name="Z_199CEFA0_8D04_4A93_9AA6_2E20B3E1092B_.wvu.PrintArea" localSheetId="5" hidden="1">'2'!$A$1:$F$22</definedName>
    <definedName name="Z_199CEFA0_8D04_4A93_9AA6_2E20B3E1092B_.wvu.PrintArea" localSheetId="6" hidden="1">'3.1'!$A$1:$E$60</definedName>
    <definedName name="Z_199CEFA0_8D04_4A93_9AA6_2E20B3E1092B_.wvu.PrintArea" localSheetId="7" hidden="1">'3.2'!$A$1:$G$53</definedName>
    <definedName name="Z_199CEFA0_8D04_4A93_9AA6_2E20B3E1092B_.wvu.PrintArea" localSheetId="8" hidden="1">'3.3'!$A$1:$I$23</definedName>
    <definedName name="Z_199CEFA0_8D04_4A93_9AA6_2E20B3E1092B_.wvu.PrintArea" localSheetId="9" hidden="1">'3.4'!$A$1:$F$30</definedName>
    <definedName name="Z_199CEFA0_8D04_4A93_9AA6_2E20B3E1092B_.wvu.PrintArea" localSheetId="10" hidden="1">'3.5'!$A$1:$F$29</definedName>
    <definedName name="Z_199CEFA0_8D04_4A93_9AA6_2E20B3E1092B_.wvu.PrintArea" localSheetId="11" hidden="1">'3.6'!$A$1:$L$44</definedName>
    <definedName name="Z_199CEFA0_8D04_4A93_9AA6_2E20B3E1092B_.wvu.PrintArea" localSheetId="12" hidden="1">'3.7'!$A$1:$K$32</definedName>
    <definedName name="Z_199CEFA0_8D04_4A93_9AA6_2E20B3E1092B_.wvu.PrintArea" localSheetId="13" hidden="1">'3.8'!$A$1:$L$38</definedName>
    <definedName name="Z_199CEFA0_8D04_4A93_9AA6_2E20B3E1092B_.wvu.PrintArea" localSheetId="14" hidden="1">'4.1'!$A$1:$H$36</definedName>
    <definedName name="Z_199CEFA0_8D04_4A93_9AA6_2E20B3E1092B_.wvu.PrintArea" localSheetId="15" hidden="1">'4.2'!$A$1:$I$58</definedName>
    <definedName name="Z_199CEFA0_8D04_4A93_9AA6_2E20B3E1092B_.wvu.PrintArea" localSheetId="16" hidden="1">'4.3'!$A$1:$G$32</definedName>
    <definedName name="Z_199CEFA0_8D04_4A93_9AA6_2E20B3E1092B_.wvu.PrintArea" localSheetId="17" hidden="1">'4.4'!$A$1:$I$51</definedName>
    <definedName name="Z_199CEFA0_8D04_4A93_9AA6_2E20B3E1092B_.wvu.PrintArea" localSheetId="18" hidden="1">'4.5'!$A$1:$F$15</definedName>
    <definedName name="Z_199CEFA0_8D04_4A93_9AA6_2E20B3E1092B_.wvu.PrintArea" localSheetId="19" hidden="1">'4.6'!$A$1:$F$41</definedName>
    <definedName name="Z_199CEFA0_8D04_4A93_9AA6_2E20B3E1092B_.wvu.PrintArea" localSheetId="20" hidden="1">'4.7'!$A$1:$G$79</definedName>
    <definedName name="Z_199CEFA0_8D04_4A93_9AA6_2E20B3E1092B_.wvu.PrintArea" localSheetId="21" hidden="1">'4.8'!$A$1:$L$42</definedName>
    <definedName name="Z_199CEFA0_8D04_4A93_9AA6_2E20B3E1092B_.wvu.PrintArea" localSheetId="22" hidden="1">'4.9'!$A$1:$J$48</definedName>
    <definedName name="Z_199CEFA0_8D04_4A93_9AA6_2E20B3E1092B_.wvu.PrintArea" localSheetId="23" hidden="1">'5'!$A$1:$D$18</definedName>
    <definedName name="Z_199CEFA0_8D04_4A93_9AA6_2E20B3E1092B_.wvu.PrintArea" localSheetId="24" hidden="1">'6'!$A$1:$F$52</definedName>
    <definedName name="Z_199CEFA0_8D04_4A93_9AA6_2E20B3E1092B_.wvu.PrintArea" localSheetId="25" hidden="1">'7.1'!$A$1:$E$101</definedName>
    <definedName name="Z_199CEFA0_8D04_4A93_9AA6_2E20B3E1092B_.wvu.PrintArea" localSheetId="26" hidden="1">'7.2'!$A$1:$H$54</definedName>
    <definedName name="Z_199CEFA0_8D04_4A93_9AA6_2E20B3E1092B_.wvu.PrintArea" localSheetId="1" hidden="1">Index!$A$1:$D$42</definedName>
    <definedName name="Z_7DDA6EA3_477D_4464_9759_C3BA585A6728_.wvu.Cols" localSheetId="26" hidden="1">'7.2'!$F:$F</definedName>
    <definedName name="Z_7DDA6EA3_477D_4464_9759_C3BA585A6728_.wvu.PrintArea" localSheetId="2" hidden="1">'1.1'!$A$1:$G$122</definedName>
    <definedName name="Z_7DDA6EA3_477D_4464_9759_C3BA585A6728_.wvu.PrintArea" localSheetId="3" hidden="1">'1.2'!$A$1:$G$26</definedName>
    <definedName name="Z_7DDA6EA3_477D_4464_9759_C3BA585A6728_.wvu.PrintArea" localSheetId="4" hidden="1">'1.3'!$A$1:$K$26</definedName>
    <definedName name="Z_7DDA6EA3_477D_4464_9759_C3BA585A6728_.wvu.PrintArea" localSheetId="5" hidden="1">'2'!$A$1:$G$29</definedName>
    <definedName name="Z_7DDA6EA3_477D_4464_9759_C3BA585A6728_.wvu.PrintArea" localSheetId="6" hidden="1">'3.1'!$A$1:$E$60</definedName>
    <definedName name="Z_7DDA6EA3_477D_4464_9759_C3BA585A6728_.wvu.PrintArea" localSheetId="7" hidden="1">'3.2'!$A$1:$G$53</definedName>
    <definedName name="Z_7DDA6EA3_477D_4464_9759_C3BA585A6728_.wvu.PrintArea" localSheetId="8" hidden="1">'3.3'!$A$1:$I$35</definedName>
    <definedName name="Z_7DDA6EA3_477D_4464_9759_C3BA585A6728_.wvu.PrintArea" localSheetId="9" hidden="1">'3.4'!$A$1:$F$39</definedName>
    <definedName name="Z_7DDA6EA3_477D_4464_9759_C3BA585A6728_.wvu.PrintArea" localSheetId="10" hidden="1">'3.5'!$A$1:$F$29</definedName>
    <definedName name="Z_7DDA6EA3_477D_4464_9759_C3BA585A6728_.wvu.PrintArea" localSheetId="11" hidden="1">'3.6'!$A$1:$L$44</definedName>
    <definedName name="Z_7DDA6EA3_477D_4464_9759_C3BA585A6728_.wvu.PrintArea" localSheetId="12" hidden="1">'3.7'!$A$1:$K$44</definedName>
    <definedName name="Z_7DDA6EA3_477D_4464_9759_C3BA585A6728_.wvu.PrintArea" localSheetId="13" hidden="1">'3.8'!$A$1:$L$38</definedName>
    <definedName name="Z_7DDA6EA3_477D_4464_9759_C3BA585A6728_.wvu.PrintArea" localSheetId="14" hidden="1">'4.1'!$A$1:$H$36</definedName>
    <definedName name="Z_7DDA6EA3_477D_4464_9759_C3BA585A6728_.wvu.PrintArea" localSheetId="15" hidden="1">'4.2'!$A$1:$I$87</definedName>
    <definedName name="Z_7DDA6EA3_477D_4464_9759_C3BA585A6728_.wvu.PrintArea" localSheetId="16" hidden="1">'4.3'!$A$1:$G$32</definedName>
    <definedName name="Z_7DDA6EA3_477D_4464_9759_C3BA585A6728_.wvu.PrintArea" localSheetId="17" hidden="1">'4.4'!$A$1:$I$80</definedName>
    <definedName name="Z_7DDA6EA3_477D_4464_9759_C3BA585A6728_.wvu.PrintArea" localSheetId="18" hidden="1">'4.5'!$A$1:$F$15</definedName>
    <definedName name="Z_7DDA6EA3_477D_4464_9759_C3BA585A6728_.wvu.PrintArea" localSheetId="19" hidden="1">'4.6'!$A$1:$F$41</definedName>
    <definedName name="Z_7DDA6EA3_477D_4464_9759_C3BA585A6728_.wvu.PrintArea" localSheetId="20" hidden="1">'4.7'!$A$1:$H$79</definedName>
    <definedName name="Z_7DDA6EA3_477D_4464_9759_C3BA585A6728_.wvu.PrintArea" localSheetId="21" hidden="1">'4.8'!$A$1:$L$42</definedName>
    <definedName name="Z_7DDA6EA3_477D_4464_9759_C3BA585A6728_.wvu.PrintArea" localSheetId="22" hidden="1">'4.9'!$A$1:$J$48</definedName>
    <definedName name="Z_7DDA6EA3_477D_4464_9759_C3BA585A6728_.wvu.PrintArea" localSheetId="23" hidden="1">'5'!$A$1:$D$71</definedName>
    <definedName name="Z_7DDA6EA3_477D_4464_9759_C3BA585A6728_.wvu.PrintArea" localSheetId="24" hidden="1">'6'!$A$1:$F$52</definedName>
    <definedName name="Z_7DDA6EA3_477D_4464_9759_C3BA585A6728_.wvu.PrintArea" localSheetId="25" hidden="1">'7.1'!$A$1:$E$101</definedName>
    <definedName name="Z_7DDA6EA3_477D_4464_9759_C3BA585A6728_.wvu.PrintArea" localSheetId="26" hidden="1">'7.2'!$A$1:$H$54</definedName>
    <definedName name="Z_7DDA6EA3_477D_4464_9759_C3BA585A6728_.wvu.PrintArea" localSheetId="1" hidden="1">Index!$A$1:$C$42</definedName>
    <definedName name="Z_9A5D5453_84DD_4CCE_8674_A7AA0B8DD145_.wvu.PrintArea" localSheetId="2" hidden="1">'1.1'!$A$1:$G$95</definedName>
    <definedName name="Z_9A5D5453_84DD_4CCE_8674_A7AA0B8DD145_.wvu.PrintArea" localSheetId="3" hidden="1">'1.2'!$A$1:$G$26</definedName>
    <definedName name="Z_9A5D5453_84DD_4CCE_8674_A7AA0B8DD145_.wvu.PrintArea" localSheetId="4" hidden="1">'1.3'!$A$1:$K$26</definedName>
    <definedName name="Z_9A5D5453_84DD_4CCE_8674_A7AA0B8DD145_.wvu.PrintArea" localSheetId="5" hidden="1">'2'!$A$1:$F$22</definedName>
    <definedName name="Z_9A5D5453_84DD_4CCE_8674_A7AA0B8DD145_.wvu.PrintArea" localSheetId="6" hidden="1">'3.1'!$A$1:$E$60</definedName>
    <definedName name="Z_9A5D5453_84DD_4CCE_8674_A7AA0B8DD145_.wvu.PrintArea" localSheetId="7" hidden="1">'3.2'!$A$1:$G$53</definedName>
    <definedName name="Z_9A5D5453_84DD_4CCE_8674_A7AA0B8DD145_.wvu.PrintArea" localSheetId="8" hidden="1">'3.3'!$A$1:$I$23</definedName>
    <definedName name="Z_9A5D5453_84DD_4CCE_8674_A7AA0B8DD145_.wvu.PrintArea" localSheetId="9" hidden="1">'3.4'!$A$1:$F$30</definedName>
    <definedName name="Z_9A5D5453_84DD_4CCE_8674_A7AA0B8DD145_.wvu.PrintArea" localSheetId="10" hidden="1">'3.5'!$A$1:$F$29</definedName>
    <definedName name="Z_9A5D5453_84DD_4CCE_8674_A7AA0B8DD145_.wvu.PrintArea" localSheetId="11" hidden="1">'3.6'!$A$1:$L$44</definedName>
    <definedName name="Z_9A5D5453_84DD_4CCE_8674_A7AA0B8DD145_.wvu.PrintArea" localSheetId="12" hidden="1">'3.7'!$A$1:$K$32</definedName>
    <definedName name="Z_9A5D5453_84DD_4CCE_8674_A7AA0B8DD145_.wvu.PrintArea" localSheetId="13" hidden="1">'3.8'!$A$1:$L$38</definedName>
    <definedName name="Z_9A5D5453_84DD_4CCE_8674_A7AA0B8DD145_.wvu.PrintArea" localSheetId="14" hidden="1">'4.1'!$A$1:$H$36</definedName>
    <definedName name="Z_9A5D5453_84DD_4CCE_8674_A7AA0B8DD145_.wvu.PrintArea" localSheetId="15" hidden="1">'4.2'!$A$1:$I$58</definedName>
    <definedName name="Z_9A5D5453_84DD_4CCE_8674_A7AA0B8DD145_.wvu.PrintArea" localSheetId="16" hidden="1">'4.3'!$A$1:$G$32</definedName>
    <definedName name="Z_9A5D5453_84DD_4CCE_8674_A7AA0B8DD145_.wvu.PrintArea" localSheetId="17" hidden="1">'4.4'!$A$1:$I$51</definedName>
    <definedName name="Z_9A5D5453_84DD_4CCE_8674_A7AA0B8DD145_.wvu.PrintArea" localSheetId="18" hidden="1">'4.5'!$A$1:$F$15</definedName>
    <definedName name="Z_9A5D5453_84DD_4CCE_8674_A7AA0B8DD145_.wvu.PrintArea" localSheetId="19" hidden="1">'4.6'!$A$1:$F$41</definedName>
    <definedName name="Z_9A5D5453_84DD_4CCE_8674_A7AA0B8DD145_.wvu.PrintArea" localSheetId="20" hidden="1">'4.7'!$A$1:$G$79</definedName>
    <definedName name="Z_9A5D5453_84DD_4CCE_8674_A7AA0B8DD145_.wvu.PrintArea" localSheetId="21" hidden="1">'4.8'!$A$1:$L$42</definedName>
    <definedName name="Z_9A5D5453_84DD_4CCE_8674_A7AA0B8DD145_.wvu.PrintArea" localSheetId="22" hidden="1">'4.9'!$A$1:$J$48</definedName>
    <definedName name="Z_9A5D5453_84DD_4CCE_8674_A7AA0B8DD145_.wvu.PrintArea" localSheetId="23" hidden="1">'5'!$A$1:$D$18</definedName>
    <definedName name="Z_9A5D5453_84DD_4CCE_8674_A7AA0B8DD145_.wvu.PrintArea" localSheetId="24" hidden="1">'6'!$A$1:$F$52</definedName>
    <definedName name="Z_9A5D5453_84DD_4CCE_8674_A7AA0B8DD145_.wvu.PrintArea" localSheetId="25" hidden="1">'7.1'!$A$1:$E$101</definedName>
    <definedName name="Z_9A5D5453_84DD_4CCE_8674_A7AA0B8DD145_.wvu.PrintArea" localSheetId="26" hidden="1">'7.2'!$A$1:$H$54</definedName>
    <definedName name="Z_9A5D5453_84DD_4CCE_8674_A7AA0B8DD145_.wvu.PrintArea" localSheetId="1" hidden="1">Index!$A$1:$D$42</definedName>
    <definedName name="Z_F0C1927A_B995_4F6F_ACAC_9BC2D4009037_.wvu.Cols" localSheetId="26" hidden="1">'7.2'!$F:$F</definedName>
    <definedName name="Z_F0C1927A_B995_4F6F_ACAC_9BC2D4009037_.wvu.PrintArea" localSheetId="2" hidden="1">'1.1'!$A$1:$G$122</definedName>
    <definedName name="Z_F0C1927A_B995_4F6F_ACAC_9BC2D4009037_.wvu.PrintArea" localSheetId="3" hidden="1">'1.2'!$A$1:$G$26</definedName>
    <definedName name="Z_F0C1927A_B995_4F6F_ACAC_9BC2D4009037_.wvu.PrintArea" localSheetId="4" hidden="1">'1.3'!$A$1:$K$26</definedName>
    <definedName name="Z_F0C1927A_B995_4F6F_ACAC_9BC2D4009037_.wvu.PrintArea" localSheetId="5" hidden="1">'2'!$A$1:$G$29</definedName>
    <definedName name="Z_F0C1927A_B995_4F6F_ACAC_9BC2D4009037_.wvu.PrintArea" localSheetId="6" hidden="1">'3.1'!$A$1:$E$60</definedName>
    <definedName name="Z_F0C1927A_B995_4F6F_ACAC_9BC2D4009037_.wvu.PrintArea" localSheetId="7" hidden="1">'3.2'!$A$1:$G$53</definedName>
    <definedName name="Z_F0C1927A_B995_4F6F_ACAC_9BC2D4009037_.wvu.PrintArea" localSheetId="8" hidden="1">'3.3'!$A$1:$I$35</definedName>
    <definedName name="Z_F0C1927A_B995_4F6F_ACAC_9BC2D4009037_.wvu.PrintArea" localSheetId="9" hidden="1">'3.4'!$A$1:$F$39</definedName>
    <definedName name="Z_F0C1927A_B995_4F6F_ACAC_9BC2D4009037_.wvu.PrintArea" localSheetId="10" hidden="1">'3.5'!$A$1:$F$29</definedName>
    <definedName name="Z_F0C1927A_B995_4F6F_ACAC_9BC2D4009037_.wvu.PrintArea" localSheetId="11" hidden="1">'3.6'!$A$1:$L$44</definedName>
    <definedName name="Z_F0C1927A_B995_4F6F_ACAC_9BC2D4009037_.wvu.PrintArea" localSheetId="12" hidden="1">'3.7'!$A$1:$K$44</definedName>
    <definedName name="Z_F0C1927A_B995_4F6F_ACAC_9BC2D4009037_.wvu.PrintArea" localSheetId="13" hidden="1">'3.8'!$A$1:$L$38</definedName>
    <definedName name="Z_F0C1927A_B995_4F6F_ACAC_9BC2D4009037_.wvu.PrintArea" localSheetId="14" hidden="1">'4.1'!$A$1:$H$36</definedName>
    <definedName name="Z_F0C1927A_B995_4F6F_ACAC_9BC2D4009037_.wvu.PrintArea" localSheetId="15" hidden="1">'4.2'!$A$1:$I$87</definedName>
    <definedName name="Z_F0C1927A_B995_4F6F_ACAC_9BC2D4009037_.wvu.PrintArea" localSheetId="16" hidden="1">'4.3'!$A$1:$G$32</definedName>
    <definedName name="Z_F0C1927A_B995_4F6F_ACAC_9BC2D4009037_.wvu.PrintArea" localSheetId="17" hidden="1">'4.4'!$A$1:$I$80</definedName>
    <definedName name="Z_F0C1927A_B995_4F6F_ACAC_9BC2D4009037_.wvu.PrintArea" localSheetId="18" hidden="1">'4.5'!$A$1:$F$15</definedName>
    <definedName name="Z_F0C1927A_B995_4F6F_ACAC_9BC2D4009037_.wvu.PrintArea" localSheetId="19" hidden="1">'4.6'!$A$1:$F$41</definedName>
    <definedName name="Z_F0C1927A_B995_4F6F_ACAC_9BC2D4009037_.wvu.PrintArea" localSheetId="20" hidden="1">'4.7'!$A$1:$H$79</definedName>
    <definedName name="Z_F0C1927A_B995_4F6F_ACAC_9BC2D4009037_.wvu.PrintArea" localSheetId="21" hidden="1">'4.8'!$A$1:$L$42</definedName>
    <definedName name="Z_F0C1927A_B995_4F6F_ACAC_9BC2D4009037_.wvu.PrintArea" localSheetId="22" hidden="1">'4.9'!$A$1:$J$48</definedName>
    <definedName name="Z_F0C1927A_B995_4F6F_ACAC_9BC2D4009037_.wvu.PrintArea" localSheetId="23" hidden="1">'5'!$A$1:$D$71</definedName>
    <definedName name="Z_F0C1927A_B995_4F6F_ACAC_9BC2D4009037_.wvu.PrintArea" localSheetId="24" hidden="1">'6'!$A$1:$F$52</definedName>
    <definedName name="Z_F0C1927A_B995_4F6F_ACAC_9BC2D4009037_.wvu.PrintArea" localSheetId="25" hidden="1">'7.1'!$A$1:$E$101</definedName>
    <definedName name="Z_F0C1927A_B995_4F6F_ACAC_9BC2D4009037_.wvu.PrintArea" localSheetId="26" hidden="1">'7.2'!$A$1:$H$54</definedName>
    <definedName name="Z_F0C1927A_B995_4F6F_ACAC_9BC2D4009037_.wvu.PrintArea" localSheetId="1" hidden="1">Index!$A$1:$C$42</definedName>
  </definedNames>
  <calcPr calcId="145621"/>
  <customWorkbookViews>
    <customWorkbookView name="Bontle Ndlovu - Personal View" guid="{F0C1927A-B995-4F6F-ACAC-9BC2D4009037}" mergeInterval="0" personalView="1" maximized="1" windowWidth="1276" windowHeight="759" tabRatio="821" activeSheetId="29"/>
    <customWorkbookView name="bitshepeng - Personal View" guid="{199CEFA0-8D04-4A93-9AA6-2E20B3E1092B}" mergeInterval="0" personalView="1" maximized="1" xWindow="1" yWindow="1" windowWidth="1280" windowHeight="761" activeSheetId="26"/>
    <customWorkbookView name="mgaoses - Personal View" guid="{9A5D5453-84DD-4CCE-8674-A7AA0B8DD145}" mergeInterval="0" personalView="1" maximized="1" xWindow="1" yWindow="1" windowWidth="1270" windowHeight="797" activeSheetId="29"/>
    <customWorkbookView name="Khumo Phatshwane - Personal View" guid="{7DDA6EA3-477D-4464-9759-C3BA585A6728}" mergeInterval="0" personalView="1" maximized="1" windowWidth="1362" windowHeight="543" tabRatio="821" activeSheetId="26"/>
  </customWorkbookViews>
</workbook>
</file>

<file path=xl/calcChain.xml><?xml version="1.0" encoding="utf-8"?>
<calcChain xmlns="http://schemas.openxmlformats.org/spreadsheetml/2006/main">
  <c r="N2" i="27" l="1"/>
  <c r="A3" i="26"/>
  <c r="A4" i="26"/>
  <c r="A8" i="26"/>
  <c r="A12" i="26"/>
  <c r="A29" i="26"/>
  <c r="A1" i="25"/>
  <c r="A3" i="25"/>
  <c r="A4" i="25"/>
  <c r="A9" i="25"/>
  <c r="A12" i="25" s="1"/>
  <c r="A15" i="25" s="1"/>
  <c r="A18" i="25" s="1"/>
  <c r="A21" i="25" s="1"/>
  <c r="A24" i="25" s="1"/>
  <c r="A31" i="25" s="1"/>
  <c r="A38" i="25" s="1"/>
  <c r="A42" i="25" s="1"/>
  <c r="A45" i="25" s="1"/>
  <c r="A48" i="25" s="1"/>
  <c r="A51" i="25" s="1"/>
  <c r="A54" i="25" s="1"/>
  <c r="A57" i="25" s="1"/>
  <c r="A60" i="25" s="1"/>
  <c r="A65" i="25" s="1"/>
  <c r="A3" i="24"/>
  <c r="D13" i="24"/>
  <c r="E13" i="24"/>
  <c r="D19" i="24"/>
  <c r="E19" i="24"/>
  <c r="A32" i="24"/>
  <c r="A35" i="24" s="1"/>
  <c r="A38" i="24" s="1"/>
  <c r="A41" i="24" s="1"/>
  <c r="A43" i="24" s="1"/>
  <c r="A3" i="23"/>
  <c r="D31" i="23"/>
  <c r="D43" i="23"/>
  <c r="D55" i="23"/>
  <c r="D67" i="23"/>
  <c r="A3" i="22"/>
  <c r="A4" i="22"/>
  <c r="F8" i="22"/>
  <c r="G8" i="22"/>
  <c r="H8" i="22" s="1"/>
  <c r="I8" i="22" s="1"/>
  <c r="J8" i="22" s="1"/>
  <c r="A3" i="21"/>
  <c r="A4" i="21"/>
  <c r="F7" i="21"/>
  <c r="G7" i="21" s="1"/>
  <c r="H7" i="21" s="1"/>
  <c r="I7" i="21" s="1"/>
  <c r="J7" i="21" s="1"/>
  <c r="K7" i="21" s="1"/>
  <c r="L7" i="21" s="1"/>
  <c r="I9" i="21"/>
  <c r="I11" i="21"/>
  <c r="I12" i="21"/>
  <c r="I14" i="21"/>
  <c r="I15" i="21"/>
  <c r="I17" i="21"/>
  <c r="E19" i="21"/>
  <c r="F19" i="21"/>
  <c r="F23" i="21" s="1"/>
  <c r="G19" i="21"/>
  <c r="G23" i="21" s="1"/>
  <c r="H19" i="21"/>
  <c r="H23" i="21" s="1"/>
  <c r="J19" i="21"/>
  <c r="J23" i="21" s="1"/>
  <c r="K19" i="21"/>
  <c r="L19" i="21"/>
  <c r="L23" i="21" s="1"/>
  <c r="I20" i="21"/>
  <c r="I21" i="21"/>
  <c r="I22" i="21"/>
  <c r="E23" i="21"/>
  <c r="K23" i="21"/>
  <c r="A3" i="20"/>
  <c r="G18" i="20"/>
  <c r="E31" i="20"/>
  <c r="G44" i="20"/>
  <c r="F57" i="20"/>
  <c r="A60" i="20"/>
  <c r="A65" i="20" s="1"/>
  <c r="A3" i="19"/>
  <c r="A4" i="19"/>
  <c r="D7" i="19"/>
  <c r="E7" i="19" s="1"/>
  <c r="F7" i="19" s="1"/>
  <c r="C9" i="19"/>
  <c r="C13" i="19"/>
  <c r="D13" i="19"/>
  <c r="C14" i="19"/>
  <c r="D14" i="19"/>
  <c r="A3" i="18"/>
  <c r="A4" i="18"/>
  <c r="D7" i="18"/>
  <c r="E7" i="18" s="1"/>
  <c r="F7" i="18" s="1"/>
  <c r="A3" i="17"/>
  <c r="A4" i="17"/>
  <c r="E7" i="17"/>
  <c r="F7" i="17" s="1"/>
  <c r="G7" i="17" s="1"/>
  <c r="H7" i="17" s="1"/>
  <c r="I7" i="17" s="1"/>
  <c r="D10" i="17"/>
  <c r="D46" i="17" s="1"/>
  <c r="E10" i="17"/>
  <c r="G10" i="17"/>
  <c r="G46" i="17" s="1"/>
  <c r="D12" i="19" s="1"/>
  <c r="F11" i="17"/>
  <c r="F12" i="17"/>
  <c r="F13" i="17"/>
  <c r="F14" i="17"/>
  <c r="F15" i="17"/>
  <c r="F16" i="17"/>
  <c r="F17" i="17"/>
  <c r="F18" i="17"/>
  <c r="F19" i="17"/>
  <c r="F20" i="17"/>
  <c r="D22" i="17"/>
  <c r="E22" i="17"/>
  <c r="E46" i="17" s="1"/>
  <c r="G22" i="17"/>
  <c r="F23" i="17"/>
  <c r="F24" i="17"/>
  <c r="F25" i="17"/>
  <c r="F26" i="17"/>
  <c r="F27" i="17"/>
  <c r="F28" i="17"/>
  <c r="F29" i="17"/>
  <c r="F30" i="17"/>
  <c r="F31" i="17"/>
  <c r="F32" i="17"/>
  <c r="D34" i="17"/>
  <c r="E34" i="17"/>
  <c r="G34" i="17"/>
  <c r="D17" i="19" s="1"/>
  <c r="F35" i="17"/>
  <c r="F36" i="17"/>
  <c r="F37" i="17"/>
  <c r="F38" i="17"/>
  <c r="F39" i="17"/>
  <c r="F40" i="17"/>
  <c r="F41" i="17"/>
  <c r="F42" i="17"/>
  <c r="F43" i="17"/>
  <c r="F44" i="17"/>
  <c r="A3" i="16"/>
  <c r="A4" i="16"/>
  <c r="E7" i="16"/>
  <c r="G7" i="16"/>
  <c r="D10" i="16"/>
  <c r="E10" i="16"/>
  <c r="D21" i="16"/>
  <c r="E21" i="16"/>
  <c r="D28" i="16"/>
  <c r="C11" i="19" s="1"/>
  <c r="E28" i="16"/>
  <c r="D11" i="19" s="1"/>
  <c r="A2" i="15"/>
  <c r="A3" i="15"/>
  <c r="A4" i="15"/>
  <c r="D12" i="15"/>
  <c r="E12" i="15"/>
  <c r="F12" i="15"/>
  <c r="G12" i="15"/>
  <c r="G52" i="15" s="1"/>
  <c r="D10" i="19" s="1"/>
  <c r="D29" i="15"/>
  <c r="E29" i="15"/>
  <c r="F29" i="15"/>
  <c r="D37" i="15"/>
  <c r="D52" i="15" s="1"/>
  <c r="E37" i="15"/>
  <c r="F37" i="15"/>
  <c r="F52" i="15" s="1"/>
  <c r="C10" i="19" s="1"/>
  <c r="D45" i="15"/>
  <c r="E45" i="15"/>
  <c r="F45" i="15"/>
  <c r="A2" i="14"/>
  <c r="A3" i="14"/>
  <c r="A4" i="14"/>
  <c r="E8" i="14"/>
  <c r="F8" i="14"/>
  <c r="G8" i="14" s="1"/>
  <c r="H8" i="14" s="1"/>
  <c r="E13" i="14"/>
  <c r="F13" i="14"/>
  <c r="E26" i="14"/>
  <c r="F26" i="14"/>
  <c r="F34" i="14" s="1"/>
  <c r="D9" i="19" s="1"/>
  <c r="D15" i="19" s="1"/>
  <c r="E34" i="14"/>
  <c r="A3" i="13"/>
  <c r="A4" i="13"/>
  <c r="F9" i="13"/>
  <c r="F10" i="13"/>
  <c r="F11" i="13"/>
  <c r="F12" i="13"/>
  <c r="F13" i="13"/>
  <c r="F14" i="13"/>
  <c r="F15" i="13"/>
  <c r="F16" i="13"/>
  <c r="F17" i="13"/>
  <c r="F18" i="13"/>
  <c r="F19" i="13"/>
  <c r="F20" i="13"/>
  <c r="F21" i="13"/>
  <c r="F22" i="13"/>
  <c r="F25" i="13"/>
  <c r="F26" i="13"/>
  <c r="F27" i="13"/>
  <c r="F29" i="13"/>
  <c r="F30" i="13"/>
  <c r="F31" i="13"/>
  <c r="F32" i="13"/>
  <c r="F33" i="13"/>
  <c r="A3" i="12"/>
  <c r="A4" i="12"/>
  <c r="K10" i="12"/>
  <c r="E11" i="12"/>
  <c r="F11" i="12"/>
  <c r="G11" i="12"/>
  <c r="G21" i="12" s="1"/>
  <c r="H11" i="12"/>
  <c r="H21" i="12" s="1"/>
  <c r="I11" i="12"/>
  <c r="K12" i="12"/>
  <c r="K13" i="12"/>
  <c r="E14" i="12"/>
  <c r="F14" i="12"/>
  <c r="F21" i="12" s="1"/>
  <c r="G14" i="12"/>
  <c r="H14" i="12"/>
  <c r="I14" i="12"/>
  <c r="K15" i="12"/>
  <c r="K16" i="12"/>
  <c r="K17" i="12"/>
  <c r="K18" i="12"/>
  <c r="K19" i="12"/>
  <c r="K20" i="12"/>
  <c r="E21" i="12"/>
  <c r="I21" i="12"/>
  <c r="K24" i="12"/>
  <c r="A3" i="11"/>
  <c r="A4" i="11"/>
  <c r="L10" i="11"/>
  <c r="L11" i="11"/>
  <c r="L12" i="11"/>
  <c r="L13" i="11"/>
  <c r="L14" i="11"/>
  <c r="L15" i="11"/>
  <c r="L18" i="11"/>
  <c r="L19" i="11"/>
  <c r="L20" i="11"/>
  <c r="L21" i="11"/>
  <c r="L22" i="11"/>
  <c r="L23" i="11"/>
  <c r="L24" i="11"/>
  <c r="L27" i="11"/>
  <c r="L28" i="11"/>
  <c r="L29" i="11"/>
  <c r="L30" i="11"/>
  <c r="L31" i="11"/>
  <c r="L32" i="11"/>
  <c r="L35" i="11"/>
  <c r="L36" i="11"/>
  <c r="L37" i="11"/>
  <c r="L38" i="11"/>
  <c r="L39" i="11"/>
  <c r="L40" i="11"/>
  <c r="L41" i="11"/>
  <c r="A3" i="10"/>
  <c r="A4" i="10"/>
  <c r="A3" i="9"/>
  <c r="A4" i="9"/>
  <c r="E10" i="9"/>
  <c r="F10" i="9"/>
  <c r="E19" i="9"/>
  <c r="E23" i="9" s="1"/>
  <c r="F19" i="9"/>
  <c r="F23" i="9" s="1"/>
  <c r="E27" i="9"/>
  <c r="F27" i="9"/>
  <c r="A3" i="8"/>
  <c r="A4" i="8"/>
  <c r="I10" i="8"/>
  <c r="I11" i="8"/>
  <c r="I12" i="8"/>
  <c r="I13" i="8"/>
  <c r="I14" i="8"/>
  <c r="I15" i="8"/>
  <c r="E16" i="8"/>
  <c r="F16" i="8"/>
  <c r="G16" i="8"/>
  <c r="H16" i="8"/>
  <c r="A3" i="7"/>
  <c r="D21" i="7"/>
  <c r="E21" i="7"/>
  <c r="E27" i="7" s="1"/>
  <c r="F21" i="7"/>
  <c r="G21" i="7"/>
  <c r="D27" i="7"/>
  <c r="F27" i="7"/>
  <c r="G27" i="7"/>
  <c r="D33" i="7"/>
  <c r="E33" i="7"/>
  <c r="F33" i="7"/>
  <c r="G33" i="7"/>
  <c r="D37" i="7"/>
  <c r="E37" i="7"/>
  <c r="F37" i="7"/>
  <c r="G37" i="7"/>
  <c r="D40" i="7"/>
  <c r="E40" i="7"/>
  <c r="F40" i="7"/>
  <c r="G40" i="7"/>
  <c r="D44" i="7"/>
  <c r="E44" i="7"/>
  <c r="F44" i="7"/>
  <c r="G44" i="7"/>
  <c r="A3" i="6"/>
  <c r="C20" i="6"/>
  <c r="D20" i="6"/>
  <c r="E20" i="6"/>
  <c r="C31" i="6"/>
  <c r="D31" i="6"/>
  <c r="E31" i="6"/>
  <c r="C41" i="6"/>
  <c r="C55" i="6" s="1"/>
  <c r="D41" i="6"/>
  <c r="E41" i="6"/>
  <c r="E55" i="6" s="1"/>
  <c r="D55" i="6"/>
  <c r="A3" i="5"/>
  <c r="A4" i="5"/>
  <c r="D6" i="5"/>
  <c r="E6" i="5" s="1"/>
  <c r="F6" i="5" s="1"/>
  <c r="G6" i="5" s="1"/>
  <c r="C18" i="5"/>
  <c r="D18" i="5"/>
  <c r="E18" i="5"/>
  <c r="F18" i="5"/>
  <c r="G18" i="5"/>
  <c r="A3" i="4"/>
  <c r="A4" i="4"/>
  <c r="D6" i="4"/>
  <c r="E6" i="4"/>
  <c r="F6" i="4" s="1"/>
  <c r="G6" i="4" s="1"/>
  <c r="H6" i="4" s="1"/>
  <c r="I6" i="4" s="1"/>
  <c r="J6" i="4" s="1"/>
  <c r="K6" i="4" s="1"/>
  <c r="A2" i="3"/>
  <c r="A3" i="3"/>
  <c r="A4" i="3"/>
  <c r="D6" i="3"/>
  <c r="E6" i="3" s="1"/>
  <c r="F6" i="3" s="1"/>
  <c r="G6" i="3" s="1"/>
  <c r="A2" i="2"/>
  <c r="A3" i="2"/>
  <c r="A4" i="2"/>
  <c r="D5" i="2"/>
  <c r="E5" i="2"/>
  <c r="F5" i="2" s="1"/>
  <c r="G5" i="2" s="1"/>
  <c r="A3" i="1"/>
  <c r="K11" i="12" l="1"/>
  <c r="E52" i="15"/>
  <c r="F22" i="17"/>
  <c r="F46" i="17" s="1"/>
  <c r="C12" i="19" s="1"/>
  <c r="C15" i="19" s="1"/>
  <c r="I16" i="8"/>
  <c r="K14" i="12"/>
  <c r="F10" i="17"/>
  <c r="I19" i="21"/>
  <c r="I23" i="21" s="1"/>
  <c r="F34" i="17"/>
  <c r="C17" i="19" s="1"/>
  <c r="K21" i="12" l="1"/>
</calcChain>
</file>

<file path=xl/sharedStrings.xml><?xml version="1.0" encoding="utf-8"?>
<sst xmlns="http://schemas.openxmlformats.org/spreadsheetml/2006/main" count="889" uniqueCount="559">
  <si>
    <t>DIRECT DERIVATIVE MARKET INSTRUMENTS</t>
  </si>
  <si>
    <t>1.OPTIONS</t>
  </si>
  <si>
    <t>Expiry Date</t>
  </si>
  <si>
    <t>Put/Call</t>
  </si>
  <si>
    <t>Premium</t>
  </si>
  <si>
    <t>Total Options</t>
  </si>
  <si>
    <t>2.FUTURES/ FORWARD</t>
  </si>
  <si>
    <t>3.CURRENCY SWAP</t>
  </si>
  <si>
    <t>Total futures/ forward</t>
  </si>
  <si>
    <t>Total Currency Swaps</t>
  </si>
  <si>
    <t>4.INTEREST RATE SWAP</t>
  </si>
  <si>
    <t>Fixed Rate         (if applicable)</t>
  </si>
  <si>
    <t>Variable Rate        (if applicable)</t>
  </si>
  <si>
    <t>Fixed Rate</t>
  </si>
  <si>
    <t>Variable Rate</t>
  </si>
  <si>
    <t>1.INVESTMENT PORTFOLIOS</t>
  </si>
  <si>
    <t>INVESTMENT PORTFOLIOS</t>
  </si>
  <si>
    <t>FOREIGN EQUITIES</t>
  </si>
  <si>
    <t>Statement 2</t>
  </si>
  <si>
    <t>STATEMENT 3.1</t>
  </si>
  <si>
    <t>Board of Trustees</t>
  </si>
  <si>
    <t>Changes in Membership</t>
  </si>
  <si>
    <t>CHANGES IN MEMBERSHIP</t>
  </si>
  <si>
    <t>Statement of Net Assets and Funds</t>
  </si>
  <si>
    <t>Statement of Changes in Net Assets and Funds</t>
  </si>
  <si>
    <t>Contributions</t>
  </si>
  <si>
    <t>Benefits Paid to Members</t>
  </si>
  <si>
    <t>Surplus and Reserve Accounts</t>
  </si>
  <si>
    <t>Investments in the sponsor and summaries of other assets</t>
  </si>
  <si>
    <t>Investment Portfolios</t>
  </si>
  <si>
    <t>Declaration by Trustees</t>
  </si>
  <si>
    <t>Direct derivative market instruments</t>
  </si>
  <si>
    <t>Statement 4.7</t>
  </si>
  <si>
    <t>STATEMENT 4.1</t>
  </si>
  <si>
    <t>Statement 3.3</t>
  </si>
  <si>
    <t>Statement 3.4</t>
  </si>
  <si>
    <t>Statement 3.5</t>
  </si>
  <si>
    <t>Statement 3.6</t>
  </si>
  <si>
    <t>Statement 3.7</t>
  </si>
  <si>
    <t>Statement 3.8</t>
  </si>
  <si>
    <t>STATEMENT 4.2</t>
  </si>
  <si>
    <t>STATEMENT 4.3</t>
  </si>
  <si>
    <t>STATEMENT 4.4</t>
  </si>
  <si>
    <t>STATEMENT 4.5</t>
  </si>
  <si>
    <t>STATEMENT 4.6</t>
  </si>
  <si>
    <r>
      <t xml:space="preserve">Statement </t>
    </r>
    <r>
      <rPr>
        <sz val="10"/>
        <color indexed="10"/>
        <rFont val="Arial"/>
        <family val="2"/>
      </rPr>
      <t>3.1-3.8</t>
    </r>
  </si>
  <si>
    <r>
      <t xml:space="preserve">Statement </t>
    </r>
    <r>
      <rPr>
        <sz val="10"/>
        <color indexed="10"/>
        <rFont val="Arial"/>
        <family val="2"/>
      </rPr>
      <t>4.1-4.9</t>
    </r>
  </si>
  <si>
    <r>
      <t xml:space="preserve">Statement </t>
    </r>
    <r>
      <rPr>
        <sz val="10"/>
        <color indexed="10"/>
        <rFont val="Arial"/>
        <family val="2"/>
      </rPr>
      <t>5</t>
    </r>
  </si>
  <si>
    <t>Information will be provided in a separate report</t>
  </si>
  <si>
    <t>Positive</t>
  </si>
  <si>
    <t>Effective Date</t>
  </si>
  <si>
    <t>Number of members</t>
  </si>
  <si>
    <t>Applied for not yet approved (contingency)</t>
  </si>
  <si>
    <t>At beginning of period</t>
  </si>
  <si>
    <t>Transfers approved</t>
  </si>
  <si>
    <t>Assets transferred</t>
  </si>
  <si>
    <t>Prospective approvals from other funds</t>
  </si>
  <si>
    <t>Prospective approvals to other funds</t>
  </si>
  <si>
    <t>Monthly pensions</t>
  </si>
  <si>
    <t>Lump sums on retirement</t>
  </si>
  <si>
    <t>Full benefit</t>
  </si>
  <si>
    <t>Lump sums before retirement</t>
  </si>
  <si>
    <t>Death benefit</t>
  </si>
  <si>
    <t>Withdrawal benefit</t>
  </si>
  <si>
    <t>Retrenchment benefit</t>
  </si>
  <si>
    <t>Minimum benefit payments made</t>
  </si>
  <si>
    <t>Other (please specify)</t>
  </si>
  <si>
    <t>Benefits for the current period</t>
  </si>
  <si>
    <t xml:space="preserve">Return allocated </t>
  </si>
  <si>
    <t>Payments</t>
  </si>
  <si>
    <t>Transfers to unclaimed benefits</t>
  </si>
  <si>
    <t>Pensions commuted</t>
  </si>
  <si>
    <t>Unclaimed benefit expenses</t>
  </si>
  <si>
    <t>CONTRIBUTIONS</t>
  </si>
  <si>
    <t>Member contributions - received and accrued</t>
  </si>
  <si>
    <t>Employer contributions - received and accrued</t>
  </si>
  <si>
    <t>Additional contribution in respect of actuarial shortfall</t>
  </si>
  <si>
    <t>Additional voluntary contributions - employer</t>
  </si>
  <si>
    <t>Additional voluntary contributions - members</t>
  </si>
  <si>
    <t>Towards retirement</t>
  </si>
  <si>
    <t>Towards reinsurance and expenses</t>
  </si>
  <si>
    <t>Contributions received</t>
  </si>
  <si>
    <t>TOTAL FUNDS AND RESERVES</t>
  </si>
  <si>
    <t>Income from investments</t>
  </si>
  <si>
    <t>Rentals</t>
  </si>
  <si>
    <t>Income from insurance policies</t>
  </si>
  <si>
    <t>Interest on late payment of contributions</t>
  </si>
  <si>
    <t>Adjustment to fair value</t>
  </si>
  <si>
    <t>Less</t>
  </si>
  <si>
    <t>Expenses incurred in managing investments</t>
  </si>
  <si>
    <t>Interest paid on borrowings</t>
  </si>
  <si>
    <t>Bad debts recovered</t>
  </si>
  <si>
    <t>Net Investment Income</t>
  </si>
  <si>
    <t>Current Period</t>
  </si>
  <si>
    <t>Previous Period</t>
  </si>
  <si>
    <t>ADMINISTRATION EXPENSES</t>
  </si>
  <si>
    <t>Actuarial fees</t>
  </si>
  <si>
    <t>Administration fees</t>
  </si>
  <si>
    <t>Consultancy fees</t>
  </si>
  <si>
    <t>Depreciation - at cost</t>
  </si>
  <si>
    <t>Depreciation - at revaluation</t>
  </si>
  <si>
    <t>Fidelity insurance</t>
  </si>
  <si>
    <t>Levies</t>
  </si>
  <si>
    <t>Office expenses</t>
  </si>
  <si>
    <t>Operating lease payments</t>
  </si>
  <si>
    <t>Penalties</t>
  </si>
  <si>
    <t>Chairman expenses</t>
  </si>
  <si>
    <t>Staff expenses</t>
  </si>
  <si>
    <t>Secretarial fees</t>
  </si>
  <si>
    <t>Trustee fees and remuneration</t>
  </si>
  <si>
    <t>SURPLUS AND RESERVE ACCOUNTS</t>
  </si>
  <si>
    <t>Employer surplus apportionment</t>
  </si>
  <si>
    <t>Member surplus apportionment</t>
  </si>
  <si>
    <t>Benefit enhancement</t>
  </si>
  <si>
    <t>Allocated to unclaimed benefits</t>
  </si>
  <si>
    <t>Other income (specify)</t>
  </si>
  <si>
    <t xml:space="preserve">Net income after transfers and benefits </t>
  </si>
  <si>
    <t>Transfer between reserve accounts</t>
  </si>
  <si>
    <t>Net investment return</t>
  </si>
  <si>
    <t>Contribution holiday</t>
  </si>
  <si>
    <t>Benefit enhancement - pensioners</t>
  </si>
  <si>
    <t>At end of period</t>
  </si>
  <si>
    <t>Reserve Accounts</t>
  </si>
  <si>
    <t>Employer Protection Reserve</t>
  </si>
  <si>
    <t>Contingency Reserve</t>
  </si>
  <si>
    <t>Investment Reserve</t>
  </si>
  <si>
    <t>Risk Reserve</t>
  </si>
  <si>
    <t>Pensioner Reserve</t>
  </si>
  <si>
    <t>Other Reserves</t>
  </si>
  <si>
    <t>Direct Investments</t>
  </si>
  <si>
    <t>Insurance Policies</t>
  </si>
  <si>
    <t xml:space="preserve">Local </t>
  </si>
  <si>
    <t>Total % of Foreign Exposure</t>
  </si>
  <si>
    <t>Total Value</t>
  </si>
  <si>
    <t>% Fair Value</t>
  </si>
  <si>
    <t>% of Fair Value</t>
  </si>
  <si>
    <t>2. SECURITIES &amp; LOANS ISSUED BY INSTITUTION</t>
  </si>
  <si>
    <t>Derivative Holdings</t>
  </si>
  <si>
    <t>Physical Holdings</t>
  </si>
  <si>
    <t>4. OTHER DEPOSIT TAKING INSTITUTIONS</t>
  </si>
  <si>
    <t>LISTED</t>
  </si>
  <si>
    <t>2. OTHER ASSETS</t>
  </si>
  <si>
    <t>Total Fair Value</t>
  </si>
  <si>
    <t>Investment in sponsoring employer</t>
  </si>
  <si>
    <t>Other Assets</t>
  </si>
  <si>
    <t>Total assets</t>
  </si>
  <si>
    <t>Total foreign assets</t>
  </si>
  <si>
    <t>Years Experience in Insurance Industry</t>
  </si>
  <si>
    <r>
      <t>OTHER</t>
    </r>
    <r>
      <rPr>
        <i/>
        <sz val="10"/>
        <rFont val="Arial"/>
        <family val="2"/>
      </rPr>
      <t xml:space="preserve"> (Specify)</t>
    </r>
  </si>
  <si>
    <t>Fair Value</t>
  </si>
  <si>
    <t>1. ASSETS</t>
  </si>
  <si>
    <t>Contributions received and accrued</t>
  </si>
  <si>
    <t>Contributions transferred from reserve accounts</t>
  </si>
  <si>
    <t>Contributions transferred from surplus accounts</t>
  </si>
  <si>
    <t>Reinsurance proceeds</t>
  </si>
  <si>
    <t>Net investment income</t>
  </si>
  <si>
    <t>Reinsurance premiums</t>
  </si>
  <si>
    <t>Net income before transfers and benefits</t>
  </si>
  <si>
    <t>Transfers and benefits</t>
  </si>
  <si>
    <t>Transfers from other funds</t>
  </si>
  <si>
    <t>Transfers to other funds</t>
  </si>
  <si>
    <t>Benefits</t>
  </si>
  <si>
    <t>Net income after transfers and benefits</t>
  </si>
  <si>
    <t>Funds and reserves</t>
  </si>
  <si>
    <t>Balance at the beginning of the period</t>
  </si>
  <si>
    <t>Prior period adjustments</t>
  </si>
  <si>
    <t>Transfers between reserve accounts</t>
  </si>
  <si>
    <t>Investment return allocated</t>
  </si>
  <si>
    <t>Current members</t>
  </si>
  <si>
    <t>Surplus and reserve accounts</t>
  </si>
  <si>
    <t>Member surplus account (provide details)</t>
  </si>
  <si>
    <t>Allocations to/from surplus accounts</t>
  </si>
  <si>
    <t>Surplus transfer payments</t>
  </si>
  <si>
    <t>Benefit enhancements - other</t>
  </si>
  <si>
    <t>Surplus transfers received</t>
  </si>
  <si>
    <t>Balance at the end of the period</t>
  </si>
  <si>
    <t>Administration expenses</t>
  </si>
  <si>
    <r>
      <t>Conditions imposed</t>
    </r>
    <r>
      <rPr>
        <vertAlign val="superscript"/>
        <sz val="10"/>
        <rFont val="Arial"/>
        <family val="2"/>
      </rPr>
      <t xml:space="preserve"> </t>
    </r>
    <r>
      <rPr>
        <sz val="10"/>
        <rFont val="Arial"/>
        <family val="2"/>
      </rPr>
      <t>(Y/N)</t>
    </r>
  </si>
  <si>
    <t>Statement no.</t>
  </si>
  <si>
    <t>Description</t>
  </si>
  <si>
    <t>Management Information</t>
  </si>
  <si>
    <t>Details in respect of Assets</t>
  </si>
  <si>
    <t>Securities &amp; loans</t>
  </si>
  <si>
    <t>Questionnaires &amp; Reports</t>
  </si>
  <si>
    <t>Declaration by auditor(s)</t>
  </si>
  <si>
    <t>Registration information and addresses &amp; particulars of key persons</t>
  </si>
  <si>
    <t>Property and property companies</t>
  </si>
  <si>
    <t>Spread of assets</t>
  </si>
  <si>
    <t>as at the end of financial period 2007/12/31</t>
  </si>
  <si>
    <t>4. EXEMPTION FROM ACTUARIAL VALUATION</t>
  </si>
  <si>
    <t>Defined Benefit</t>
  </si>
  <si>
    <t>Defined Contribution</t>
  </si>
  <si>
    <t>Hybrid</t>
  </si>
  <si>
    <t>5.3 INVESTMENT ADVISOR</t>
  </si>
  <si>
    <t>5.4 OTHER ADVISOR</t>
  </si>
  <si>
    <t>Initials and surname of Responsible Person</t>
  </si>
  <si>
    <t>Name of Consultancy</t>
  </si>
  <si>
    <t>Name of Advisor</t>
  </si>
  <si>
    <t>Unclaimed benefits</t>
  </si>
  <si>
    <t>Unclaimed Benefits</t>
  </si>
  <si>
    <t xml:space="preserve">Numbers at beginning of period </t>
  </si>
  <si>
    <t xml:space="preserve">Numbers at end of period </t>
  </si>
  <si>
    <t>Reasons for significant movements in membership</t>
  </si>
  <si>
    <t>STATEMENT OF NET ASSETS AND FUNDS</t>
  </si>
  <si>
    <t>Cash at bank</t>
  </si>
  <si>
    <t>2. FUNDS AND LIABILITIES (DEFINED CONTRIBUTION)</t>
  </si>
  <si>
    <t>Members Funds and Surplus Accounts</t>
  </si>
  <si>
    <t>Members' individual accounts</t>
  </si>
  <si>
    <t>Member surplus account</t>
  </si>
  <si>
    <t>Reserves</t>
  </si>
  <si>
    <t>Reserve accounts</t>
  </si>
  <si>
    <t>Revaluation Reserve (Property plant and equipment)</t>
  </si>
  <si>
    <t>TOTALFUNDS AND RESERVES</t>
  </si>
  <si>
    <t>2. FUNDS AND LIABILITIES (DEFINED BENEFIT)</t>
  </si>
  <si>
    <t>Funds and Surplus Accounts</t>
  </si>
  <si>
    <t>Accumulated funds</t>
  </si>
  <si>
    <t>Employer surplus account</t>
  </si>
  <si>
    <t>Financial liabilities</t>
  </si>
  <si>
    <t>Provisions</t>
  </si>
  <si>
    <t>Transfers payable</t>
  </si>
  <si>
    <t>Benefits Payable</t>
  </si>
  <si>
    <t>Accounts payable</t>
  </si>
  <si>
    <t>TOTAL FUNDS AND LIABILITIES</t>
  </si>
  <si>
    <t>STATEMENT OF CHANGES IN NET ASSETS AND FUNDS</t>
  </si>
  <si>
    <t>Cash, balances &amp; deposits</t>
  </si>
  <si>
    <t>Date Appointed</t>
  </si>
  <si>
    <t>Date Resigned</t>
  </si>
  <si>
    <t>Position Held</t>
  </si>
  <si>
    <t>1. IMMOVEABLE PROPERTY:</t>
  </si>
  <si>
    <t>2. UNITS IN PROPERTY SHARE UNIT TRUSTS</t>
  </si>
  <si>
    <t>3. SHARES IN, LOANS AND DEBENTURES TO PROPERTY COMPANIES</t>
  </si>
  <si>
    <t>Prescribed Valuation Method</t>
  </si>
  <si>
    <t>Transfers receivable</t>
  </si>
  <si>
    <t>Accounts receivable</t>
  </si>
  <si>
    <t>Contributions receivable</t>
  </si>
  <si>
    <t>5. NAMES OF CONTACT PERSONS</t>
  </si>
  <si>
    <t>5.1 CHAIRMAN</t>
  </si>
  <si>
    <t>5.3 AUDITOR</t>
  </si>
  <si>
    <t>5.4 ACTUARY/VALUATOR</t>
  </si>
  <si>
    <t>5.5 ADMINISTRATOR</t>
  </si>
  <si>
    <t>Name of Administrator</t>
  </si>
  <si>
    <t>5.6 FUND MANAGER</t>
  </si>
  <si>
    <t>Name of Fund manager</t>
  </si>
  <si>
    <t>5.7 CUSTODIAN</t>
  </si>
  <si>
    <t>Name of Custodian</t>
  </si>
  <si>
    <t>5.8 PERSON COMPLETING THE RETURN</t>
  </si>
  <si>
    <t>5.8 RISK INSURER</t>
  </si>
  <si>
    <t>Name of Risk insurer</t>
  </si>
  <si>
    <t>Active members</t>
  </si>
  <si>
    <t>Deferred pensioners</t>
  </si>
  <si>
    <t>Pensioners</t>
  </si>
  <si>
    <t>Beneficiaries</t>
  </si>
  <si>
    <t>Adjustments</t>
  </si>
  <si>
    <t>Additions</t>
  </si>
  <si>
    <t>Transfers in</t>
  </si>
  <si>
    <t>Transfers out</t>
  </si>
  <si>
    <t>Withdrawals</t>
  </si>
  <si>
    <t>Retirements</t>
  </si>
  <si>
    <t>Retrenchments</t>
  </si>
  <si>
    <t>Deaths</t>
  </si>
  <si>
    <t>Transfers (from)/to deferred pensioners</t>
  </si>
  <si>
    <t>STATEMENT 3.2</t>
  </si>
  <si>
    <t>Non-Current Assets</t>
  </si>
  <si>
    <t>Current Assets</t>
  </si>
  <si>
    <t>Non-Current Liabilities</t>
  </si>
  <si>
    <t>Current Liabilities</t>
  </si>
  <si>
    <t>Taxation payable</t>
  </si>
  <si>
    <t>Statutory Value</t>
  </si>
  <si>
    <t>Difference</t>
  </si>
  <si>
    <t xml:space="preserve">Property, plant &amp; equipment                       </t>
  </si>
  <si>
    <t>Investments</t>
  </si>
  <si>
    <t>TOTALLIABILITIES AND PCT</t>
  </si>
  <si>
    <t>total lialbity and PCT cover</t>
  </si>
  <si>
    <t>examining, on a test basis, evidence supporting the amounts and disclosures in these Statements,</t>
  </si>
  <si>
    <t>assessing the accounting principles used and significant estimates made by management, and</t>
  </si>
  <si>
    <t>evaluating the overall presentation of these Statements.</t>
  </si>
  <si>
    <t>We believe that our audit provides a reasonable basis for our opinion.</t>
  </si>
  <si>
    <t>FIRST FIRM OF AUDITORS</t>
  </si>
  <si>
    <t>NAME</t>
  </si>
  <si>
    <t>REGISTERED ACCOUNTANTS AND AUDITORS</t>
  </si>
  <si>
    <t>CHARTERED ACCOUNTANTS (SA)</t>
  </si>
  <si>
    <t>Notes:</t>
  </si>
  <si>
    <t xml:space="preserve">If, based on the additional procedures, any exceptions are found, the relevant finding paragraphs should be amended to indicate the exceptions.  </t>
  </si>
  <si>
    <t xml:space="preserve">If, based on the audit, the audit opinion is modified, i.e. expressing a qualified or adverse audit opinion or disclaiming an audit opinion, full particulars of the modification should be provided under the heading "Qualification".  The heading of the audit opinion paragraph should be changed to indicate that the report has been modified.  </t>
  </si>
  <si>
    <t>Provide details of the ten largest OTC traders used and aggregate exposure to each counterparty.</t>
  </si>
  <si>
    <t>VALUATOR</t>
  </si>
  <si>
    <t>SHARES</t>
  </si>
  <si>
    <t>Other income</t>
  </si>
  <si>
    <t>TOTAL INCREASE</t>
  </si>
  <si>
    <t>Dividends</t>
  </si>
  <si>
    <t>TOTAL DECREASE</t>
  </si>
  <si>
    <t>INVESTMENTS</t>
  </si>
  <si>
    <t>If "NO", provide details.</t>
  </si>
  <si>
    <t>1. DESCRIPTION</t>
  </si>
  <si>
    <r>
      <t xml:space="preserve">End of financial period </t>
    </r>
    <r>
      <rPr>
        <i/>
        <sz val="10"/>
        <rFont val="Arial"/>
        <family val="2"/>
      </rPr>
      <t>(yyyy/mm/dd)</t>
    </r>
  </si>
  <si>
    <t>Number of months in financial period under review</t>
  </si>
  <si>
    <t>Certificate number</t>
  </si>
  <si>
    <t>Did person change since previous year (Y/N)</t>
  </si>
  <si>
    <t>Name of first firm</t>
  </si>
  <si>
    <t>Initials and surname of Responsible Partner</t>
  </si>
  <si>
    <t>AUDITORS</t>
  </si>
  <si>
    <t>Telephone (including area code)</t>
  </si>
  <si>
    <t>Initials and surname</t>
  </si>
  <si>
    <t>Fax (including area code)</t>
  </si>
  <si>
    <t>website</t>
  </si>
  <si>
    <t>e-mail</t>
  </si>
  <si>
    <t>Cellphone</t>
  </si>
  <si>
    <t>Physical address</t>
  </si>
  <si>
    <t>Postal address</t>
  </si>
  <si>
    <t>Initials &amp; Surname</t>
  </si>
  <si>
    <t>l</t>
  </si>
  <si>
    <t>SUBTOTAL</t>
  </si>
  <si>
    <t>DESCRIPTION</t>
  </si>
  <si>
    <t>TOTAL</t>
  </si>
  <si>
    <t>Total</t>
  </si>
  <si>
    <t>Listed</t>
  </si>
  <si>
    <t>Other</t>
  </si>
  <si>
    <t>TOTAL ASSETS</t>
  </si>
  <si>
    <r>
      <t xml:space="preserve">AUDITORS </t>
    </r>
    <r>
      <rPr>
        <i/>
        <sz val="10"/>
        <rFont val="Arial"/>
        <family val="2"/>
      </rPr>
      <t>(initial)</t>
    </r>
  </si>
  <si>
    <t>CASH &amp; DEPOSITS</t>
  </si>
  <si>
    <t>Unlisted</t>
  </si>
  <si>
    <t>PROPERTY</t>
  </si>
  <si>
    <t>Direct property holdings</t>
  </si>
  <si>
    <t>Indirect property holdings</t>
  </si>
  <si>
    <t>No</t>
  </si>
  <si>
    <t>Yes</t>
  </si>
  <si>
    <t>Approved Securities Code</t>
  </si>
  <si>
    <t>Approved Other Assets Code</t>
  </si>
  <si>
    <t>Names Insurers</t>
  </si>
  <si>
    <t>Name</t>
  </si>
  <si>
    <t>Registration Number</t>
  </si>
  <si>
    <t>Code</t>
  </si>
  <si>
    <t>Exposure</t>
  </si>
  <si>
    <t>Minimum</t>
  </si>
  <si>
    <t>Negative</t>
  </si>
  <si>
    <t>Foreign</t>
  </si>
  <si>
    <t>Maximum</t>
  </si>
  <si>
    <t>Yes/No</t>
  </si>
  <si>
    <t>Statement 1.1</t>
  </si>
  <si>
    <t>Statement 1.2</t>
  </si>
  <si>
    <t>SECURITIES AND LOANS</t>
  </si>
  <si>
    <t>SPREAD OF ASSETS</t>
  </si>
  <si>
    <t>NAME OF INSTITUTION</t>
  </si>
  <si>
    <t>DESCRIPTION OF INVESTMENT</t>
  </si>
  <si>
    <t>(Investments of the same kind with a  bank may be grouped)</t>
  </si>
  <si>
    <t>(e.g. Current Account, Fixed Deposit, Bankers Acceptance, Negotiable Certificate of Deposit)</t>
  </si>
  <si>
    <t>1. CASH</t>
  </si>
  <si>
    <t>Bank notes &amp; coins</t>
  </si>
  <si>
    <t>Notes &amp; coins</t>
  </si>
  <si>
    <t>2. BANKS</t>
  </si>
  <si>
    <t>TOTAL CASH &amp; BALANCES &amp; DEPOSITS</t>
  </si>
  <si>
    <t>Shares</t>
  </si>
  <si>
    <t>1.2   Local authority or regional council</t>
  </si>
  <si>
    <t>OTHER</t>
  </si>
  <si>
    <t>TOTAL SECURITIES &amp; LOANS</t>
  </si>
  <si>
    <r>
      <t>1. SECURITIES</t>
    </r>
    <r>
      <rPr>
        <b/>
        <sz val="10"/>
        <rFont val="Arial"/>
        <family val="2"/>
      </rPr>
      <t xml:space="preserve"> &amp; LOANS ISSUED OR GUARANTEED BY</t>
    </r>
  </si>
  <si>
    <t>Special dispensation</t>
  </si>
  <si>
    <t>UNLISTED</t>
  </si>
  <si>
    <t>TOTAL SHARES</t>
  </si>
  <si>
    <t>DATE OF ANY DISPENSATION GRANTED FROM SPREADING REQUIREMENTS</t>
  </si>
  <si>
    <t>Cash and deposits</t>
  </si>
  <si>
    <t>Securities and Loans</t>
  </si>
  <si>
    <t>Property and Property companies</t>
  </si>
  <si>
    <t>We declare that-</t>
  </si>
  <si>
    <t>DATE</t>
  </si>
  <si>
    <t>DECLARATION BY AUDITOR(S)</t>
  </si>
  <si>
    <t>PART I: AUDIT REPORT</t>
  </si>
  <si>
    <t>Name of Valuator</t>
  </si>
  <si>
    <t>Name of employer/company of Valuator</t>
  </si>
  <si>
    <t>Scope of audit</t>
  </si>
  <si>
    <t>Audit opinion</t>
  </si>
  <si>
    <t>PART II:  REPORT ON AGREED-UPON PROCEDURES</t>
  </si>
  <si>
    <t>PROPERTY AND PROPERTY COMPANIES</t>
  </si>
  <si>
    <t>Statement 5</t>
  </si>
  <si>
    <t>AUDITORS (initial)</t>
  </si>
  <si>
    <t>SCRIPT LENDING</t>
  </si>
  <si>
    <t>Script on lent</t>
  </si>
  <si>
    <t>Security in Place</t>
  </si>
  <si>
    <t>Number of Shares Lent</t>
  </si>
  <si>
    <t>Name of Counter Party</t>
  </si>
  <si>
    <t>Describe scrip lending mandates</t>
  </si>
  <si>
    <t>Script Custodian</t>
  </si>
  <si>
    <t>Transaction Date</t>
  </si>
  <si>
    <t>as at the end of the financial period 2007/12/31</t>
  </si>
  <si>
    <t>PARTICIPATING EMPLOYERS</t>
  </si>
  <si>
    <t>Details of late contributions</t>
  </si>
  <si>
    <t>NET INVESTMENT INCOME AND OTHER INCOME</t>
  </si>
  <si>
    <t>TOTAL OTHER INCOME</t>
  </si>
  <si>
    <t>TOTAL NET INVESTMENT INCOME</t>
  </si>
  <si>
    <t>Amount allocated to unclaimed benefits</t>
  </si>
  <si>
    <t>Administration Expenses</t>
  </si>
  <si>
    <t>Return on transfers</t>
  </si>
  <si>
    <t xml:space="preserve">  </t>
  </si>
  <si>
    <t>4. FOREIGN PROPERTY</t>
  </si>
  <si>
    <t>1.1 Loans and equity investment in the participating and sponsoring employer</t>
  </si>
  <si>
    <t>1. Investments in Participating and Sponsoring Employer</t>
  </si>
  <si>
    <t xml:space="preserve"> </t>
  </si>
  <si>
    <t>3.INSURANCE COMPANIES</t>
  </si>
  <si>
    <t>4.PARTICIPATING AND SPONSORING EMPLOYER</t>
  </si>
  <si>
    <t>5.OTHER FUNDS</t>
  </si>
  <si>
    <t>INVESTMENTS IN THE PARTICIPATING EMPLOYER  AND  SUMMARIES  OF  OTHER  ASSETS</t>
  </si>
  <si>
    <t>If "NO", provide particulars.</t>
  </si>
  <si>
    <t>If "YES":-</t>
  </si>
  <si>
    <r>
      <t xml:space="preserve">l </t>
    </r>
    <r>
      <rPr>
        <sz val="10"/>
        <rFont val="Arial"/>
        <family val="2"/>
      </rPr>
      <t>Were any recommendations made by him/her?</t>
    </r>
  </si>
  <si>
    <r>
      <t xml:space="preserve">l </t>
    </r>
    <r>
      <rPr>
        <sz val="10"/>
        <rFont val="Arial"/>
        <family val="2"/>
      </rPr>
      <t>Were his/her recommendations followed?</t>
    </r>
  </si>
  <si>
    <t>Has the Board received and read the Valuator's report?</t>
  </si>
  <si>
    <t>Has the Board received and read the exemption from actuarial valuation?</t>
  </si>
  <si>
    <t>for the period under review</t>
  </si>
  <si>
    <t>Actuarial value of benefit obligations</t>
  </si>
  <si>
    <t>Vested</t>
  </si>
  <si>
    <t>Non-vested</t>
  </si>
  <si>
    <t>Net assets available for benefits</t>
  </si>
  <si>
    <t>STATEMENT 6</t>
  </si>
  <si>
    <t>Surplus</t>
  </si>
  <si>
    <t>If "YES", provide details</t>
  </si>
  <si>
    <t>If "NO", provide details</t>
  </si>
  <si>
    <t>STATEMENT OF RESPONSIBILITY BY THE BOARD OF TRUSTEES</t>
  </si>
  <si>
    <t>We declare that in the execution of our duties, we:</t>
  </si>
  <si>
    <t>of all resolutions passed by the board of trustees,</t>
  </si>
  <si>
    <t xml:space="preserve">obtained expert advice on matters where they lacked sufficient expertise, </t>
  </si>
  <si>
    <t>If "YES", please provide the date the exemption was granted.</t>
  </si>
  <si>
    <t>Provide a summary of risks.</t>
  </si>
  <si>
    <t>Have these risks been discussed with the trustees?</t>
  </si>
  <si>
    <t>Were there any changes in the trustees, including the chairman, during the period under review?</t>
  </si>
  <si>
    <t>Are the services of a Valuator used?</t>
  </si>
  <si>
    <t>Are the services of a investment advisor used?</t>
  </si>
  <si>
    <t>If "YES" please provide reasons for changes and particulars of new trustees</t>
  </si>
  <si>
    <t>If "YES" please provide details</t>
  </si>
  <si>
    <t>RISK REPORT AND DECLARATION AND REPORT BY THE TRUSTEES</t>
  </si>
  <si>
    <t>If "YES", disclose and explain reasons.</t>
  </si>
  <si>
    <t>RISK REPORT</t>
  </si>
  <si>
    <t>Total pledged, borrowed and lent assets</t>
  </si>
  <si>
    <t>Derivative Market Instruments</t>
  </si>
  <si>
    <t>Transfers payable at beginning of period</t>
  </si>
  <si>
    <t>Transfers payable at the end of the period</t>
  </si>
  <si>
    <t>BENEFITS PAID</t>
  </si>
  <si>
    <t>Benefits payable at beginning of period</t>
  </si>
  <si>
    <t>Benefits payable at the end of the period</t>
  </si>
  <si>
    <t>Contributions receivable at beginning of period</t>
  </si>
  <si>
    <t>Contributions receivable at the end of the period</t>
  </si>
  <si>
    <t>Statement 7.2</t>
  </si>
  <si>
    <t>Supplementary Information</t>
  </si>
  <si>
    <t>Conversion rate at retirement</t>
  </si>
  <si>
    <t>Current Year</t>
  </si>
  <si>
    <t>Previous Year</t>
  </si>
  <si>
    <t>Details of foreign assets</t>
  </si>
  <si>
    <t>Participating Employer</t>
  </si>
  <si>
    <t>Total Assets</t>
  </si>
  <si>
    <t>Total Funds and Reserves</t>
  </si>
  <si>
    <t>Number of active members</t>
  </si>
  <si>
    <t>Number of Deferred Pensioners</t>
  </si>
  <si>
    <t>Number of Pensioners</t>
  </si>
  <si>
    <t>Number of Beneficiaries</t>
  </si>
  <si>
    <t>Total Contributions Received and Accrued</t>
  </si>
  <si>
    <t>Interest - securities</t>
  </si>
  <si>
    <t>Interest - cash deposits</t>
  </si>
  <si>
    <t>Participating employers</t>
  </si>
  <si>
    <t>Registration number</t>
  </si>
  <si>
    <t>1.1   Central government of Botswana</t>
  </si>
  <si>
    <t>3. SECURITIES OUTSIDE BOTSWANA</t>
  </si>
  <si>
    <t>P'000</t>
  </si>
  <si>
    <t>Fair Value P'000</t>
  </si>
  <si>
    <t>Manufactured Dividend  P'000</t>
  </si>
  <si>
    <t>Strike Price P'000</t>
  </si>
  <si>
    <t>Full Exposure (Notional Amount) P'000</t>
  </si>
  <si>
    <t>Exchange Rate P'000</t>
  </si>
  <si>
    <t>Notional Amount P'000</t>
  </si>
  <si>
    <t>Actuarial value of net assets available for benefits</t>
  </si>
  <si>
    <t>Members accumulated accounts and amounts to be allocated/ Accumulated Funds</t>
  </si>
  <si>
    <t>Details of property management fees</t>
  </si>
  <si>
    <t>Other (specify if material)</t>
  </si>
  <si>
    <t>1.3   Government infrastructure or development banks</t>
  </si>
  <si>
    <t>1.  Botswana stock exchange</t>
  </si>
  <si>
    <t>Statement 4.8</t>
  </si>
  <si>
    <t>Name of pension fund</t>
  </si>
  <si>
    <t>1.1 REGISTERED OFFICE OF PENSION FUND</t>
  </si>
  <si>
    <t>2. TYPE OF FUND</t>
  </si>
  <si>
    <t>FUND TRANSFERS</t>
  </si>
  <si>
    <t>2.COLLECTIVE INVESTMENT FUNDS</t>
  </si>
  <si>
    <t>FINANCIAL POSITION OF THE FUND</t>
  </si>
  <si>
    <t>Collective investment funds distribution</t>
  </si>
  <si>
    <t>Details of changes in valuation methodology and basis since the previous summary of the financial position of the fund</t>
  </si>
  <si>
    <t>Did valuator satisfy him/her self that any changes in the pension fund rules will not endanger the financial soundness of the fund</t>
  </si>
  <si>
    <t>Did valuator satisfy him/her self that pension increases or allocation  of investment returns will not endanger the financial soundness of the fund?</t>
  </si>
  <si>
    <t>Did the Valuator satisfy himself/herself of the suitability of the assets of the pension fund at the valuation date and the fund's current investment policy in relation to the nature of the fund's liabilities?</t>
  </si>
  <si>
    <t>Is the Valuator satisfied that the financial soundness of the fund will not be endangered as a result of the current use of derivative instruments such as futures and options?</t>
  </si>
  <si>
    <t>Are here are any risk factors that in the opinion of the Valuator pose a potential threat to the fund's financial soundness?</t>
  </si>
  <si>
    <t>Is there any reason to believe that the fund will not be financially sound in the year ahead?</t>
  </si>
  <si>
    <t>Have there been any events  during the financial year that affected the financial soundness of the fund?</t>
  </si>
  <si>
    <t>Have there been any developments after year-end which may have a material impact on the financial soundness of the fund?</t>
  </si>
  <si>
    <t>Were there any changes to the rules of the fund, during the period under review?</t>
  </si>
  <si>
    <t>Has the Board received and read the certification of the suitability of pension fund assets?</t>
  </si>
  <si>
    <t>Are all transfers to/from reserve accounts in accordance with the rules of the fund?</t>
  </si>
  <si>
    <t>Have all benefits been paid in terms of the rules of the fund?</t>
  </si>
  <si>
    <t xml:space="preserve">ensured that proper registers, books and records of the operations of the fund were kept, inclusive of proper minutes </t>
  </si>
  <si>
    <t>ensured that proper internal control systems were employed by or on behalf of the fund,</t>
  </si>
  <si>
    <t xml:space="preserve">ensured that adequate and appropriate information was communicated to the members of the fund, informing </t>
  </si>
  <si>
    <t>them of their rights, benefits and duties in terms of the rules of the fund,</t>
  </si>
  <si>
    <t xml:space="preserve">took all reasonable steps to ensure that contributions, where applicable, were paid timeously to the fund </t>
  </si>
  <si>
    <t xml:space="preserve">ensured that the rules and the operation and administration of the fund complied with the Act and all other applicable laws, </t>
  </si>
  <si>
    <t>ensured that fidelity cover was maintained.  This cover was deemed adequate and in compliance with the rules of the fund, and</t>
  </si>
  <si>
    <t>ensured that investments of the fund were implemented and maintained in accordance with the fund’s investment strategy.</t>
  </si>
  <si>
    <t>The conditions, subject to which the fund is registered, have been adhered to.</t>
  </si>
  <si>
    <t>The preparation of the Return and the compliance with the provisions of the Act are the responsibility of the fund's trustees.  Our responsibility is to express an opinion on the Return based on our audit.</t>
  </si>
  <si>
    <t>Fund Transfers</t>
  </si>
  <si>
    <t>Financial Position of the Fund</t>
  </si>
  <si>
    <t>ABC Pension Fund</t>
  </si>
  <si>
    <t>Service to Fund</t>
  </si>
  <si>
    <t>Name of Fund</t>
  </si>
  <si>
    <t>Fund Surplus</t>
  </si>
  <si>
    <t>Collective Investment Funds</t>
  </si>
  <si>
    <t>Name of Manager/ Collective Investment Fund</t>
  </si>
  <si>
    <t>When last was the financial soundness of the fund discussed with him/her?</t>
  </si>
  <si>
    <t>When last was the investment policy of the fund discussed with him/her?</t>
  </si>
  <si>
    <t>3. CERTIFICATE OF REGISTRATION AS AN INSURER ISSUED BY THE NBFIRA</t>
  </si>
  <si>
    <t>Statement 1.3</t>
  </si>
  <si>
    <t xml:space="preserve"> (based on the annuity rate used to determine the income at retirement)</t>
  </si>
  <si>
    <t>Disability benefit</t>
  </si>
  <si>
    <t>REPORT OF THE INDEPENDENT AUDITORS TO THE NBFIRA</t>
  </si>
  <si>
    <t>No reference in this report to a Statement of the Return, or part thereof, or the Act and Insurance Prudential Rules may be deleted or changed.</t>
  </si>
  <si>
    <t>REPORT BY THE CHAIRMAN TO THE REGULATORY AUTHORITY</t>
  </si>
  <si>
    <t>The particulars in Statements 1.1, 1.2, 2, 4.8 and supporting documents thereto, have been furnished in terms of the provisions of the Act and prudential rules and are to the best of our knowledge and belief correct and in agreements with the books and records of the fund.</t>
  </si>
  <si>
    <t>The sections of the Act and prudential rules have been complied with as far as are applicable.</t>
  </si>
  <si>
    <t xml:space="preserve">has lodged with the regulatory authority all such returns, statements, documents and any other information required </t>
  </si>
  <si>
    <t>If "YES" have these changes been approved by the regulatory authority</t>
  </si>
  <si>
    <t>Details of late benefit payments</t>
  </si>
  <si>
    <t>Give the minimum and maximum percentages of the gross exposure that derivative transactions had to the value of total assets over return period.</t>
  </si>
  <si>
    <t>Government</t>
  </si>
  <si>
    <t>Corporate</t>
  </si>
  <si>
    <t>Have any unauthorised investments taken place outside of the strategic asset allocation?</t>
  </si>
  <si>
    <t>- what were the reasons for the breach?</t>
  </si>
  <si>
    <t>- what steps were/will be taken by the trustees to bring investments in line with the strategic asset allocation?</t>
  </si>
  <si>
    <t>Have any authorised investments taken place outside of the strategic asset allocation?</t>
  </si>
  <si>
    <t>SHARES &amp; CONVERTIBLE DEBENTURES</t>
  </si>
  <si>
    <t>Strategic Asset Allocation</t>
  </si>
  <si>
    <t>Range within the Investment Manager may Rebalance without Needing to Rebalance</t>
  </si>
  <si>
    <t>Action that is, or will be taken to bring the investments into line with the strategy</t>
  </si>
  <si>
    <t>COMPARISON WITH INVESTMENT STRATEGY</t>
  </si>
  <si>
    <t>Where assets are held in a pooled portfolio, or collective investment scheme, the investment manager should provide the information on the current holdings to be aggregated with oher investments held in the fund</t>
  </si>
  <si>
    <t>Percentage of Total Assets</t>
  </si>
  <si>
    <t>Statement 4.9</t>
  </si>
  <si>
    <t>Comparison with Investment Strategy</t>
  </si>
  <si>
    <t>3.1  Government bonds</t>
  </si>
  <si>
    <t>PENSION FUND ANNUAL RETURN</t>
  </si>
  <si>
    <t>Do all transfers to/from the fund comply with the rules and guidelines determined by the NBFIRA?</t>
  </si>
  <si>
    <t>or reported where necessary in accordance with appropriate rule,</t>
  </si>
  <si>
    <t>Pension or Provident fund taxation</t>
  </si>
  <si>
    <t>We conducted our audit in accordance with statements of Auditing Standards.  Those standards require that we plan and perform the audit to obtain reasonable assurance that the Statements set out in the first paragraph of the audit report are free of material misstatement.  An audit includes:</t>
  </si>
  <si>
    <t>Limits as per PFR2</t>
  </si>
  <si>
    <t>interms of the Pensions and Provident Funds Act and Regulations and Prudential Rules</t>
  </si>
  <si>
    <t>The fund is in a sound financial condition as per PFR1</t>
  </si>
  <si>
    <t>Does fund hold investments in excess of the limitations set out in PFR2</t>
  </si>
  <si>
    <t xml:space="preserve">Non-Bank Financial Institutions Regulatory  </t>
  </si>
  <si>
    <t>Authority (NBFIRA)</t>
  </si>
  <si>
    <t>In terms of Section 50 of the NBFIRA Act – Section 51 on Reporting</t>
  </si>
  <si>
    <t>Effective March 1, 2012</t>
  </si>
  <si>
    <t>Pensions Prudential Rules</t>
  </si>
  <si>
    <t>PFR3</t>
  </si>
  <si>
    <t xml:space="preserve">Annual Pension Fund Returns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</si>
</sst>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64" formatCode="0.0%"/>
    <numFmt numFmtId="165" formatCode="\ \ \ \ \ @"/>
    <numFmt numFmtId="166" formatCode="&quot;R&quot;#,##0.00_-;&quot;R&quot;#,##0.00\-"/>
    <numFmt numFmtId="167" formatCode="&quot;R&quot;#,##0.00_-;[Red]&quot;R&quot;#,##0.00\-"/>
    <numFmt numFmtId="168" formatCode="_-* #,##0_-;_-* #,##0\-;_-* &quot;-&quot;_-;_-@_-"/>
    <numFmt numFmtId="169" formatCode="#,##0\ &quot;DM&quot;;[Red]\-#,##0\ &quot;DM&quot;"/>
    <numFmt numFmtId="170" formatCode="&quot;£&quot;#,##0_);[Red]\(&quot;£&quot;#,##0\)"/>
    <numFmt numFmtId="171" formatCode="_ &quot;SFr.&quot;\ * #,##0.00_ ;_ &quot;SFr.&quot;\ * \-#,##0.00_ ;_ &quot;SFr.&quot;\ * &quot;-&quot;??_ ;_ @_ "/>
    <numFmt numFmtId="172" formatCode="_-&quot;L.&quot;\ * #,##0_-;\-&quot;L.&quot;\ * #,##0_-;_-&quot;L.&quot;\ * &quot;-&quot;_-;_-@_-"/>
    <numFmt numFmtId="173" formatCode="#,##0.00\ &quot;Pts&quot;;[Red]\-#,##0.00\ &quot;Pts&quot;"/>
    <numFmt numFmtId="174" formatCode="_-* #,##0\ &quot;F&quot;_-;\-* #,##0\ &quot;F&quot;_-;_-* &quot;-&quot;\ &quot;F&quot;_-;_-@_-"/>
    <numFmt numFmtId="175" formatCode="_-* #,##0\ _F_-;\-* #,##0\ _F_-;_-* &quot;-&quot;\ _F_-;_-@_-"/>
    <numFmt numFmtId="176" formatCode="_-* #,##0.00\ &quot;F&quot;_-;\-* #,##0.00\ &quot;F&quot;_-;_-* &quot;-&quot;??\ &quot;F&quot;_-;_-@_-"/>
    <numFmt numFmtId="177" formatCode="_-* #,##0.00\ _F_-;\-* #,##0.00\ _F_-;_-* &quot;-&quot;??\ _F_-;_-@_-"/>
    <numFmt numFmtId="178" formatCode="_ * #,##0_)\ _F_ ;_ * \(#,##0\)\ _F_ ;_ * &quot;-&quot;_)\ _F_ ;_ @_ "/>
    <numFmt numFmtId="179" formatCode="dd\-mmm\-yyyy"/>
  </numFmts>
  <fonts count="45">
    <font>
      <sz val="10"/>
      <name val="Arial"/>
    </font>
    <font>
      <sz val="10"/>
      <name val="Arial"/>
      <family val="2"/>
    </font>
    <font>
      <b/>
      <sz val="11"/>
      <name val="Arial"/>
      <family val="2"/>
    </font>
    <font>
      <sz val="10"/>
      <name val="Arial"/>
      <family val="2"/>
    </font>
    <font>
      <b/>
      <sz val="10"/>
      <name val="Arial"/>
      <family val="2"/>
    </font>
    <font>
      <i/>
      <sz val="10"/>
      <color indexed="55"/>
      <name val="Arial"/>
      <family val="2"/>
    </font>
    <font>
      <b/>
      <u/>
      <sz val="10"/>
      <name val="Arial"/>
      <family val="2"/>
    </font>
    <font>
      <i/>
      <sz val="10"/>
      <name val="Arial"/>
      <family val="2"/>
    </font>
    <font>
      <u/>
      <sz val="10"/>
      <name val="Arial"/>
      <family val="2"/>
    </font>
    <font>
      <vertAlign val="superscript"/>
      <sz val="10"/>
      <name val="Arial"/>
      <family val="2"/>
    </font>
    <font>
      <b/>
      <i/>
      <sz val="10"/>
      <color indexed="55"/>
      <name val="Arial"/>
      <family val="2"/>
    </font>
    <font>
      <u/>
      <sz val="10"/>
      <color indexed="12"/>
      <name val="Arial"/>
      <family val="2"/>
    </font>
    <font>
      <sz val="6"/>
      <name val="Wingdings"/>
      <charset val="2"/>
    </font>
    <font>
      <sz val="10"/>
      <color indexed="10"/>
      <name val="Arial"/>
      <family val="2"/>
    </font>
    <font>
      <i/>
      <sz val="10"/>
      <color indexed="10"/>
      <name val="Arial"/>
      <family val="2"/>
    </font>
    <font>
      <b/>
      <sz val="12"/>
      <name val="Arial"/>
      <family val="2"/>
    </font>
    <font>
      <sz val="8"/>
      <name val="Arial"/>
      <family val="2"/>
    </font>
    <font>
      <i/>
      <sz val="6"/>
      <name val="Wingdings"/>
      <charset val="2"/>
    </font>
    <font>
      <sz val="8"/>
      <name val="Wingdings"/>
      <charset val="2"/>
    </font>
    <font>
      <i/>
      <sz val="9"/>
      <name val="Arial"/>
      <family val="2"/>
    </font>
    <font>
      <sz val="10"/>
      <name val="Times New Roman"/>
      <family val="1"/>
    </font>
    <font>
      <sz val="10"/>
      <name val="Helv"/>
    </font>
    <font>
      <shadow/>
      <sz val="8"/>
      <color indexed="12"/>
      <name val="Times New Roman"/>
      <family val="1"/>
    </font>
    <font>
      <sz val="12"/>
      <name val="Times New Roman"/>
      <family val="1"/>
    </font>
    <font>
      <sz val="12"/>
      <name val="Arial"/>
      <family val="2"/>
    </font>
    <font>
      <b/>
      <sz val="12"/>
      <name val="Univers (WN)"/>
    </font>
    <font>
      <sz val="10"/>
      <name val="Univers (E1)"/>
    </font>
    <font>
      <sz val="12"/>
      <name val="Arial"/>
      <family val="2"/>
    </font>
    <font>
      <sz val="14"/>
      <name val="Arial"/>
      <family val="2"/>
    </font>
    <font>
      <b/>
      <sz val="14"/>
      <name val="Arial"/>
      <family val="2"/>
    </font>
    <font>
      <sz val="10"/>
      <color indexed="12"/>
      <name val="Arial"/>
      <family val="2"/>
    </font>
    <font>
      <sz val="9"/>
      <name val="Arial"/>
      <family val="2"/>
    </font>
    <font>
      <i/>
      <sz val="10"/>
      <color theme="0" tint="-0.499984740745262"/>
      <name val="Arial"/>
      <family val="2"/>
    </font>
    <font>
      <b/>
      <i/>
      <sz val="9"/>
      <name val="Arial"/>
      <family val="2"/>
    </font>
    <font>
      <sz val="22"/>
      <name val="Times New Roman"/>
      <family val="1"/>
    </font>
    <font>
      <b/>
      <sz val="22"/>
      <color rgb="FF000000"/>
      <name val="Times New Roman"/>
      <family val="1"/>
    </font>
    <font>
      <sz val="18"/>
      <name val="Times New Roman"/>
      <family val="1"/>
    </font>
    <font>
      <sz val="26"/>
      <name val="Times New Roman"/>
      <family val="1"/>
    </font>
    <font>
      <sz val="18"/>
      <color rgb="FF808080"/>
      <name val="Times New Roman"/>
      <family val="1"/>
    </font>
    <font>
      <sz val="18"/>
      <color rgb="FF000000"/>
      <name val="Times New Roman"/>
      <family val="1"/>
    </font>
    <font>
      <sz val="14"/>
      <color rgb="FF000000"/>
      <name val="Times New Roman"/>
      <family val="1"/>
    </font>
    <font>
      <sz val="22"/>
      <color rgb="FF000000"/>
      <name val="Times New Roman"/>
      <family val="1"/>
    </font>
    <font>
      <sz val="10"/>
      <color rgb="FF808080"/>
      <name val="Times New Roman"/>
      <family val="1"/>
    </font>
    <font>
      <sz val="16"/>
      <color rgb="FF000000"/>
      <name val="Times New Roman"/>
      <family val="1"/>
    </font>
    <font>
      <sz val="26"/>
      <color rgb="FF808080"/>
      <name val="Times New Roman"/>
      <family val="1"/>
    </font>
  </fonts>
  <fills count="8">
    <fill>
      <patternFill patternType="none"/>
    </fill>
    <fill>
      <patternFill patternType="gray125"/>
    </fill>
    <fill>
      <patternFill patternType="solid">
        <fgColor indexed="65"/>
        <bgColor indexed="64"/>
      </patternFill>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1"/>
        <bgColor indexed="8"/>
      </patternFill>
    </fill>
  </fills>
  <borders count="64">
    <border>
      <left/>
      <right/>
      <top/>
      <bottom/>
      <diagonal/>
    </border>
    <border>
      <left style="thin">
        <color indexed="64"/>
      </left>
      <right/>
      <top/>
      <bottom/>
      <diagonal/>
    </border>
    <border>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hair">
        <color indexed="8"/>
      </bottom>
      <diagonal/>
    </border>
    <border>
      <left/>
      <right style="thin">
        <color indexed="64"/>
      </right>
      <top/>
      <bottom style="hair">
        <color indexed="8"/>
      </bottom>
      <diagonal/>
    </border>
    <border>
      <left/>
      <right style="thin">
        <color indexed="8"/>
      </right>
      <top/>
      <bottom style="thin">
        <color indexed="8"/>
      </bottom>
      <diagonal/>
    </border>
    <border>
      <left/>
      <right/>
      <top style="thin">
        <color indexed="8"/>
      </top>
      <bottom style="thin">
        <color indexed="64"/>
      </bottom>
      <diagonal/>
    </border>
    <border>
      <left/>
      <right/>
      <top style="thin">
        <color indexed="9"/>
      </top>
      <bottom style="hair">
        <color indexed="64"/>
      </bottom>
      <diagonal/>
    </border>
    <border>
      <left style="thin">
        <color indexed="8"/>
      </left>
      <right style="thin">
        <color indexed="64"/>
      </right>
      <top style="thin">
        <color indexed="8"/>
      </top>
      <bottom style="thin">
        <color indexed="8"/>
      </bottom>
      <diagonal/>
    </border>
    <border>
      <left style="thin">
        <color indexed="9"/>
      </left>
      <right/>
      <top style="thin">
        <color indexed="9"/>
      </top>
      <bottom/>
      <diagonal/>
    </border>
    <border>
      <left style="thin">
        <color indexed="64"/>
      </left>
      <right/>
      <top/>
      <bottom style="thin">
        <color indexed="64"/>
      </bottom>
      <diagonal/>
    </border>
    <border>
      <left style="thin">
        <color indexed="64"/>
      </left>
      <right/>
      <top style="thin">
        <color indexed="64"/>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top style="double">
        <color indexed="64"/>
      </top>
      <bottom/>
      <diagonal/>
    </border>
    <border>
      <left style="thin">
        <color indexed="8"/>
      </left>
      <right style="thin">
        <color indexed="64"/>
      </right>
      <top/>
      <bottom style="thin">
        <color indexed="8"/>
      </bottom>
      <diagonal/>
    </border>
    <border>
      <left/>
      <right/>
      <top/>
      <bottom style="thin">
        <color indexed="8"/>
      </bottom>
      <diagonal/>
    </border>
    <border>
      <left/>
      <right style="thin">
        <color indexed="8"/>
      </right>
      <top/>
      <bottom style="hair">
        <color indexed="8"/>
      </bottom>
      <diagonal/>
    </border>
    <border>
      <left/>
      <right/>
      <top style="hair">
        <color indexed="8"/>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double">
        <color indexed="64"/>
      </bottom>
      <diagonal/>
    </border>
    <border>
      <left style="hair">
        <color indexed="64"/>
      </left>
      <right/>
      <top style="thin">
        <color indexed="64"/>
      </top>
      <bottom style="hair">
        <color indexed="64"/>
      </bottom>
      <diagonal/>
    </border>
    <border>
      <left style="hair">
        <color indexed="64"/>
      </left>
      <right style="thin">
        <color indexed="64"/>
      </right>
      <top/>
      <bottom style="hair">
        <color indexed="64"/>
      </bottom>
      <diagonal/>
    </border>
    <border>
      <left/>
      <right style="thin">
        <color indexed="9"/>
      </right>
      <top style="thin">
        <color indexed="9"/>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1">
    <xf numFmtId="0" fontId="0" fillId="0" borderId="0"/>
    <xf numFmtId="165" fontId="1" fillId="0" borderId="0" applyNumberFormat="0" applyFill="0" applyBorder="0" applyAlignment="0"/>
    <xf numFmtId="43" fontId="1" fillId="0" borderId="0" applyFont="0" applyFill="0" applyBorder="0" applyAlignment="0" applyProtection="0"/>
    <xf numFmtId="170" fontId="1" fillId="0" borderId="0" applyFont="0" applyFill="0" applyBorder="0" applyAlignment="0" applyProtection="0"/>
    <xf numFmtId="173" fontId="20" fillId="0" borderId="0" applyFont="0" applyFill="0" applyBorder="0" applyAlignment="0" applyProtection="0">
      <protection locked="0"/>
    </xf>
    <xf numFmtId="39" fontId="21" fillId="0" borderId="0" applyFont="0" applyFill="0" applyBorder="0" applyAlignment="0" applyProtection="0"/>
    <xf numFmtId="172" fontId="1" fillId="0" borderId="0" applyFont="0" applyFill="0" applyBorder="0" applyAlignment="0"/>
    <xf numFmtId="0" fontId="11" fillId="0" borderId="0" applyNumberFormat="0" applyFill="0" applyBorder="0" applyAlignment="0" applyProtection="0">
      <alignment vertical="top"/>
      <protection locked="0"/>
    </xf>
    <xf numFmtId="37" fontId="22" fillId="0" borderId="0" applyFill="0" applyBorder="0" applyAlignment="0">
      <protection locked="0"/>
    </xf>
    <xf numFmtId="164" fontId="22" fillId="0" borderId="1" applyFill="0" applyBorder="0" applyAlignment="0">
      <alignment horizontal="center"/>
      <protection locked="0"/>
    </xf>
    <xf numFmtId="173" fontId="20" fillId="0" borderId="0" applyFill="0" applyBorder="0" applyAlignment="0">
      <protection locked="0"/>
    </xf>
    <xf numFmtId="172" fontId="1" fillId="0" borderId="0" applyFill="0" applyBorder="0" applyAlignment="0" applyProtection="0">
      <protection locked="0"/>
    </xf>
    <xf numFmtId="175" fontId="1" fillId="0" borderId="0" applyFont="0" applyFill="0" applyBorder="0" applyAlignment="0" applyProtection="0"/>
    <xf numFmtId="177"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67" fontId="1" fillId="0" borderId="0" applyFont="0" applyFill="0" applyBorder="0" applyAlignment="0" applyProtection="0"/>
    <xf numFmtId="0" fontId="23" fillId="0" borderId="0"/>
    <xf numFmtId="165" fontId="1" fillId="0" borderId="0" applyFill="0" applyBorder="0" applyAlignment="0"/>
    <xf numFmtId="0" fontId="3" fillId="0" borderId="0"/>
    <xf numFmtId="0" fontId="1" fillId="0" borderId="0"/>
    <xf numFmtId="0" fontId="3" fillId="0" borderId="0"/>
    <xf numFmtId="37" fontId="24" fillId="0" borderId="0"/>
    <xf numFmtId="169" fontId="1" fillId="0" borderId="2" applyFont="0" applyFill="0" applyBorder="0" applyAlignment="0" applyProtection="0">
      <alignment horizontal="right"/>
    </xf>
    <xf numFmtId="168" fontId="1" fillId="0" borderId="0" applyFont="0" applyFill="0" applyBorder="0" applyAlignment="0" applyProtection="0"/>
    <xf numFmtId="166" fontId="1" fillId="0" borderId="0" applyFont="0" applyFill="0" applyBorder="0" applyAlignment="0" applyProtection="0"/>
    <xf numFmtId="38" fontId="25" fillId="0" borderId="0" applyFill="0" applyBorder="0" applyAlignment="0" applyProtection="0"/>
    <xf numFmtId="168" fontId="1" fillId="0" borderId="0" applyFill="0" applyBorder="0" applyAlignment="0" applyProtection="0"/>
    <xf numFmtId="178" fontId="20" fillId="0" borderId="0" applyFont="0" applyFill="0" applyBorder="0" applyAlignment="0" applyProtection="0">
      <alignment horizontal="left"/>
    </xf>
    <xf numFmtId="10" fontId="26" fillId="0" borderId="3" applyNumberFormat="0" applyFont="0" applyFill="0" applyAlignment="0" applyProtection="0"/>
    <xf numFmtId="171" fontId="1" fillId="0" borderId="4" applyFont="0" applyFill="0" applyBorder="0" applyAlignment="0" applyProtection="0"/>
  </cellStyleXfs>
  <cellXfs count="589">
    <xf numFmtId="0" fontId="0" fillId="0" borderId="0" xfId="0"/>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0" xfId="0" applyFont="1" applyFill="1" applyBorder="1" applyAlignment="1">
      <alignment horizontal="center"/>
    </xf>
    <xf numFmtId="0" fontId="4" fillId="2" borderId="0" xfId="0" applyFont="1" applyFill="1" applyBorder="1"/>
    <xf numFmtId="0" fontId="3" fillId="2" borderId="0" xfId="0" applyFont="1" applyFill="1" applyBorder="1"/>
    <xf numFmtId="0" fontId="5" fillId="2" borderId="0" xfId="0" applyFont="1" applyFill="1" applyBorder="1" applyAlignment="1" applyProtection="1">
      <alignment horizontal="right"/>
      <protection hidden="1"/>
    </xf>
    <xf numFmtId="0" fontId="6" fillId="2" borderId="0" xfId="0" applyFont="1" applyFill="1" applyBorder="1"/>
    <xf numFmtId="0" fontId="7" fillId="2" borderId="0" xfId="0" applyFont="1" applyFill="1" applyBorder="1"/>
    <xf numFmtId="0" fontId="8" fillId="2" borderId="0" xfId="0" applyFont="1" applyFill="1" applyBorder="1"/>
    <xf numFmtId="0" fontId="3" fillId="3" borderId="5" xfId="0" applyFont="1" applyFill="1" applyBorder="1" applyAlignment="1" applyProtection="1">
      <alignment horizontal="left"/>
      <protection locked="0"/>
    </xf>
    <xf numFmtId="0" fontId="3" fillId="2" borderId="0" xfId="0" applyFont="1" applyFill="1" applyBorder="1" applyAlignment="1">
      <alignment horizontal="center" vertical="center" wrapText="1"/>
    </xf>
    <xf numFmtId="0" fontId="3" fillId="3" borderId="5" xfId="0" applyFont="1" applyFill="1" applyBorder="1" applyAlignment="1" applyProtection="1">
      <alignment horizontal="center"/>
      <protection locked="0"/>
    </xf>
    <xf numFmtId="0" fontId="4" fillId="2" borderId="0" xfId="0" applyFont="1" applyFill="1" applyBorder="1" applyAlignment="1">
      <alignment horizontal="center"/>
    </xf>
    <xf numFmtId="0" fontId="3" fillId="3" borderId="5" xfId="0" applyFont="1" applyFill="1" applyBorder="1" applyProtection="1">
      <protection locked="0"/>
    </xf>
    <xf numFmtId="0" fontId="3" fillId="2" borderId="0" xfId="0" applyFont="1" applyFill="1" applyBorder="1" applyAlignment="1"/>
    <xf numFmtId="0" fontId="3" fillId="2" borderId="0" xfId="0" applyFont="1" applyFill="1" applyBorder="1" applyAlignment="1">
      <alignment vertical="top" wrapText="1"/>
    </xf>
    <xf numFmtId="0" fontId="3" fillId="2" borderId="0" xfId="0" applyFont="1" applyFill="1" applyBorder="1" applyAlignment="1">
      <alignment horizontal="right"/>
    </xf>
    <xf numFmtId="0" fontId="10" fillId="2" borderId="0" xfId="0" applyFont="1" applyFill="1" applyBorder="1"/>
    <xf numFmtId="0" fontId="5" fillId="2" borderId="0" xfId="0" applyFont="1" applyFill="1" applyBorder="1"/>
    <xf numFmtId="0" fontId="8" fillId="2" borderId="0" xfId="0" applyFont="1" applyFill="1" applyBorder="1" applyAlignment="1">
      <alignment horizontal="center"/>
    </xf>
    <xf numFmtId="0" fontId="3" fillId="3" borderId="9" xfId="0" quotePrefix="1" applyFont="1" applyFill="1" applyBorder="1" applyAlignment="1" applyProtection="1">
      <alignment horizontal="left"/>
      <protection locked="0"/>
    </xf>
    <xf numFmtId="0" fontId="3" fillId="3" borderId="10" xfId="0" quotePrefix="1" applyFont="1" applyFill="1" applyBorder="1" applyAlignment="1" applyProtection="1">
      <alignment horizontal="left"/>
      <protection locked="0"/>
    </xf>
    <xf numFmtId="0" fontId="11" fillId="3" borderId="10" xfId="7" applyFill="1" applyBorder="1" applyAlignment="1" applyProtection="1">
      <alignment horizontal="left"/>
      <protection locked="0"/>
    </xf>
    <xf numFmtId="0" fontId="11" fillId="3" borderId="11" xfId="7" applyFill="1" applyBorder="1" applyAlignment="1" applyProtection="1">
      <alignment horizontal="left"/>
      <protection locked="0"/>
    </xf>
    <xf numFmtId="0" fontId="3" fillId="3" borderId="9" xfId="0" applyFont="1" applyFill="1" applyBorder="1" applyAlignment="1" applyProtection="1">
      <alignment horizontal="left"/>
      <protection locked="0"/>
    </xf>
    <xf numFmtId="0" fontId="3" fillId="2" borderId="0" xfId="0" applyFont="1" applyFill="1" applyBorder="1" applyAlignment="1">
      <alignment horizontal="left"/>
    </xf>
    <xf numFmtId="0" fontId="3" fillId="3" borderId="10" xfId="0" applyFont="1" applyFill="1" applyBorder="1" applyAlignment="1" applyProtection="1">
      <alignment horizontal="left"/>
      <protection locked="0"/>
    </xf>
    <xf numFmtId="0" fontId="3" fillId="3" borderId="11" xfId="0" applyFont="1" applyFill="1" applyBorder="1" applyAlignment="1" applyProtection="1">
      <alignment horizontal="left"/>
      <protection locked="0"/>
    </xf>
    <xf numFmtId="0" fontId="3" fillId="2" borderId="0" xfId="0" applyFont="1" applyFill="1" applyBorder="1" applyAlignment="1">
      <alignment wrapText="1"/>
    </xf>
    <xf numFmtId="0" fontId="4" fillId="2" borderId="0" xfId="0" applyFont="1" applyFill="1" applyBorder="1" applyAlignment="1"/>
    <xf numFmtId="0" fontId="12" fillId="2" borderId="0" xfId="0" applyFont="1" applyFill="1" applyBorder="1" applyAlignment="1">
      <alignment horizontal="left"/>
    </xf>
    <xf numFmtId="0" fontId="0" fillId="3" borderId="12" xfId="0" applyFill="1" applyBorder="1" applyProtection="1">
      <protection locked="0"/>
    </xf>
    <xf numFmtId="14" fontId="3" fillId="3" borderId="5" xfId="0" applyNumberFormat="1" applyFont="1" applyFill="1" applyBorder="1" applyProtection="1">
      <protection locked="0"/>
    </xf>
    <xf numFmtId="0" fontId="0" fillId="3" borderId="13" xfId="0" applyFill="1" applyBorder="1" applyProtection="1">
      <protection locked="0"/>
    </xf>
    <xf numFmtId="0" fontId="5" fillId="2" borderId="0" xfId="0" applyFont="1" applyFill="1" applyBorder="1" applyAlignment="1">
      <alignment horizontal="left" vertical="top"/>
    </xf>
    <xf numFmtId="0" fontId="5" fillId="2" borderId="0" xfId="0" applyFont="1" applyFill="1" applyBorder="1" applyAlignment="1">
      <alignment vertical="top"/>
    </xf>
    <xf numFmtId="0" fontId="3" fillId="2" borderId="14" xfId="0" applyFont="1" applyFill="1" applyBorder="1" applyAlignment="1">
      <alignment horizontal="center" vertical="center" wrapText="1"/>
    </xf>
    <xf numFmtId="38" fontId="3" fillId="3" borderId="5" xfId="0" applyNumberFormat="1" applyFont="1" applyFill="1" applyBorder="1" applyProtection="1">
      <protection locked="0"/>
    </xf>
    <xf numFmtId="38" fontId="3" fillId="2" borderId="0" xfId="0" applyNumberFormat="1" applyFont="1" applyFill="1" applyBorder="1" applyAlignment="1"/>
    <xf numFmtId="38" fontId="3" fillId="2" borderId="0" xfId="0" applyNumberFormat="1" applyFont="1" applyFill="1" applyBorder="1"/>
    <xf numFmtId="38" fontId="3" fillId="3" borderId="5" xfId="0" applyNumberFormat="1" applyFont="1" applyFill="1" applyBorder="1" applyAlignment="1" applyProtection="1">
      <protection locked="0"/>
    </xf>
    <xf numFmtId="0" fontId="0" fillId="2" borderId="0" xfId="0" applyFill="1"/>
    <xf numFmtId="0" fontId="3" fillId="2" borderId="0" xfId="0" applyFont="1" applyFill="1" applyBorder="1" applyAlignment="1">
      <alignment vertical="top"/>
    </xf>
    <xf numFmtId="0" fontId="3" fillId="2" borderId="15" xfId="0" applyFont="1" applyFill="1" applyBorder="1" applyAlignment="1">
      <alignment horizontal="center" vertical="center" wrapText="1"/>
    </xf>
    <xf numFmtId="38" fontId="3" fillId="2" borderId="5" xfId="0" applyNumberFormat="1" applyFont="1" applyFill="1" applyBorder="1" applyProtection="1"/>
    <xf numFmtId="38" fontId="3" fillId="2" borderId="0" xfId="0" applyNumberFormat="1" applyFont="1" applyFill="1" applyBorder="1" applyAlignment="1">
      <alignment horizontal="center"/>
    </xf>
    <xf numFmtId="0" fontId="3" fillId="2" borderId="0" xfId="0" applyFont="1" applyFill="1"/>
    <xf numFmtId="0" fontId="3" fillId="2" borderId="5" xfId="0" applyFont="1" applyFill="1" applyBorder="1" applyAlignment="1" applyProtection="1">
      <alignment horizontal="center"/>
    </xf>
    <xf numFmtId="38" fontId="3" fillId="2" borderId="0" xfId="0" applyNumberFormat="1" applyFont="1" applyFill="1" applyBorder="1" applyProtection="1"/>
    <xf numFmtId="0" fontId="3" fillId="2" borderId="0" xfId="0" applyFont="1" applyFill="1" applyBorder="1" applyProtection="1"/>
    <xf numFmtId="0" fontId="3" fillId="2" borderId="3" xfId="0" applyFont="1" applyFill="1" applyBorder="1" applyProtection="1"/>
    <xf numFmtId="38" fontId="3" fillId="2" borderId="5" xfId="0" applyNumberFormat="1" applyFont="1" applyFill="1" applyBorder="1" applyAlignment="1" applyProtection="1"/>
    <xf numFmtId="38" fontId="0" fillId="2" borderId="0" xfId="0" applyNumberFormat="1" applyFill="1"/>
    <xf numFmtId="0" fontId="14" fillId="2" borderId="0" xfId="0" applyFont="1" applyFill="1" applyBorder="1" applyAlignment="1">
      <alignment horizontal="left" vertical="top"/>
    </xf>
    <xf numFmtId="0" fontId="14" fillId="2" borderId="0" xfId="0" applyFont="1" applyFill="1" applyBorder="1" applyAlignment="1">
      <alignment horizontal="left" vertical="top" wrapText="1"/>
    </xf>
    <xf numFmtId="0" fontId="0" fillId="0" borderId="0" xfId="0" applyFill="1"/>
    <xf numFmtId="0" fontId="4" fillId="2" borderId="0"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16" xfId="0" applyFont="1" applyFill="1" applyBorder="1" applyAlignment="1" applyProtection="1">
      <alignment vertical="center"/>
    </xf>
    <xf numFmtId="38" fontId="3" fillId="2" borderId="17" xfId="0" applyNumberFormat="1" applyFont="1" applyFill="1" applyBorder="1" applyProtection="1"/>
    <xf numFmtId="38" fontId="3" fillId="0" borderId="5" xfId="0" applyNumberFormat="1" applyFont="1" applyFill="1" applyBorder="1" applyProtection="1">
      <protection locked="0"/>
    </xf>
    <xf numFmtId="0" fontId="0" fillId="0" borderId="0" xfId="0" applyBorder="1"/>
    <xf numFmtId="0" fontId="4" fillId="2" borderId="0" xfId="0" applyFont="1" applyFill="1" applyBorder="1" applyAlignment="1">
      <alignment vertical="center"/>
    </xf>
    <xf numFmtId="0" fontId="3" fillId="0" borderId="0" xfId="0" applyFont="1" applyFill="1" applyBorder="1" applyAlignment="1">
      <alignment horizontal="center"/>
    </xf>
    <xf numFmtId="38" fontId="3" fillId="2" borderId="5" xfId="0" applyNumberFormat="1" applyFont="1" applyFill="1" applyBorder="1"/>
    <xf numFmtId="0" fontId="3" fillId="2" borderId="0" xfId="0" applyFont="1" applyFill="1" applyAlignment="1">
      <alignment vertical="top"/>
    </xf>
    <xf numFmtId="0" fontId="3" fillId="2" borderId="0" xfId="0" applyFont="1" applyFill="1" applyBorder="1" applyAlignment="1">
      <alignment horizontal="center" vertical="top"/>
    </xf>
    <xf numFmtId="0" fontId="3" fillId="2" borderId="0" xfId="0" applyFont="1" applyFill="1" applyBorder="1" applyAlignment="1">
      <alignment vertical="center" wrapText="1" shrinkToFit="1"/>
    </xf>
    <xf numFmtId="0" fontId="0" fillId="2" borderId="0" xfId="0" applyFill="1" applyBorder="1" applyAlignment="1">
      <alignment wrapText="1" shrinkToFit="1"/>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top" wrapText="1"/>
    </xf>
    <xf numFmtId="0" fontId="3" fillId="2" borderId="0" xfId="0" applyFont="1" applyFill="1" applyAlignment="1">
      <alignment wrapText="1"/>
    </xf>
    <xf numFmtId="0" fontId="0" fillId="2" borderId="0" xfId="0" applyFill="1" applyAlignment="1">
      <alignment wrapText="1"/>
    </xf>
    <xf numFmtId="0" fontId="3" fillId="2" borderId="0" xfId="0" applyFont="1" applyFill="1" applyBorder="1" applyAlignment="1">
      <alignment horizontal="right" vertical="center"/>
    </xf>
    <xf numFmtId="0" fontId="3" fillId="2" borderId="3" xfId="0" applyFont="1" applyFill="1" applyBorder="1" applyAlignment="1" applyProtection="1">
      <alignment vertical="top" wrapText="1"/>
      <protection locked="0"/>
    </xf>
    <xf numFmtId="14" fontId="3" fillId="2" borderId="3" xfId="0" applyNumberFormat="1" applyFont="1" applyFill="1" applyBorder="1" applyAlignment="1" applyProtection="1">
      <alignment horizontal="center" vertical="top" wrapText="1"/>
      <protection locked="0"/>
    </xf>
    <xf numFmtId="14" fontId="3" fillId="2" borderId="0" xfId="0" applyNumberFormat="1" applyFont="1" applyFill="1" applyBorder="1" applyAlignment="1" applyProtection="1">
      <alignment vertical="top" wrapText="1"/>
      <protection locked="0"/>
    </xf>
    <xf numFmtId="0" fontId="3" fillId="2" borderId="0" xfId="0" applyFont="1" applyFill="1" applyBorder="1" applyAlignment="1">
      <alignment horizontal="center" vertical="top" wrapText="1"/>
    </xf>
    <xf numFmtId="0" fontId="0" fillId="2" borderId="0" xfId="0" applyFill="1" applyBorder="1" applyAlignment="1">
      <alignment horizontal="center" vertical="top"/>
    </xf>
    <xf numFmtId="0" fontId="3" fillId="0" borderId="0" xfId="0" applyFont="1" applyFill="1" applyBorder="1" applyAlignment="1">
      <alignment vertical="top" wrapText="1"/>
    </xf>
    <xf numFmtId="0" fontId="3" fillId="2" borderId="0" xfId="0" quotePrefix="1" applyFont="1" applyFill="1" applyBorder="1" applyAlignment="1">
      <alignment horizontal="right" vertical="top"/>
    </xf>
    <xf numFmtId="0" fontId="3" fillId="2" borderId="0" xfId="0" applyFont="1" applyFill="1" applyBorder="1" applyAlignment="1">
      <alignment horizontal="right" vertical="top"/>
    </xf>
    <xf numFmtId="0" fontId="7" fillId="2" borderId="0" xfId="0" applyFont="1" applyFill="1" applyBorder="1" applyAlignment="1">
      <alignment vertical="top"/>
    </xf>
    <xf numFmtId="0" fontId="3" fillId="2" borderId="0" xfId="0" applyFont="1" applyFill="1" applyAlignment="1">
      <alignment horizontal="right" wrapText="1"/>
    </xf>
    <xf numFmtId="0" fontId="3" fillId="2" borderId="0" xfId="0" applyFont="1" applyFill="1" applyBorder="1" applyAlignment="1" applyProtection="1">
      <alignment horizontal="right" vertical="top"/>
      <protection locked="0"/>
    </xf>
    <xf numFmtId="0" fontId="3" fillId="2" borderId="0" xfId="0" applyFont="1" applyFill="1" applyAlignment="1">
      <alignment horizontal="center"/>
    </xf>
    <xf numFmtId="38" fontId="3" fillId="2" borderId="8" xfId="0" applyNumberFormat="1" applyFont="1" applyFill="1" applyBorder="1"/>
    <xf numFmtId="38" fontId="3" fillId="2" borderId="18" xfId="0" applyNumberFormat="1" applyFont="1" applyFill="1" applyBorder="1" applyAlignment="1">
      <alignment vertical="center"/>
    </xf>
    <xf numFmtId="38" fontId="3" fillId="2" borderId="16" xfId="0" applyNumberFormat="1" applyFont="1" applyFill="1" applyBorder="1" applyAlignment="1">
      <alignment vertical="center"/>
    </xf>
    <xf numFmtId="0" fontId="3" fillId="3" borderId="19" xfId="0" applyFont="1" applyFill="1" applyBorder="1" applyAlignment="1" applyProtection="1">
      <alignment horizontal="left"/>
      <protection locked="0"/>
    </xf>
    <xf numFmtId="38" fontId="3" fillId="2" borderId="16" xfId="0" applyNumberFormat="1" applyFont="1" applyFill="1" applyBorder="1" applyAlignment="1"/>
    <xf numFmtId="0" fontId="3" fillId="2" borderId="8" xfId="0" applyFont="1" applyFill="1" applyBorder="1" applyAlignment="1"/>
    <xf numFmtId="0" fontId="3" fillId="2" borderId="16" xfId="0" applyFont="1" applyFill="1" applyBorder="1" applyAlignment="1"/>
    <xf numFmtId="0" fontId="3" fillId="2" borderId="13" xfId="0" applyFont="1" applyFill="1" applyBorder="1" applyAlignment="1"/>
    <xf numFmtId="38" fontId="3" fillId="2" borderId="17" xfId="0" applyNumberFormat="1" applyFont="1" applyFill="1" applyBorder="1" applyAlignment="1">
      <alignment horizontal="center"/>
    </xf>
    <xf numFmtId="0" fontId="3" fillId="2" borderId="20" xfId="0" applyFont="1" applyFill="1" applyBorder="1" applyAlignment="1"/>
    <xf numFmtId="0" fontId="3" fillId="2" borderId="18" xfId="0" applyFont="1" applyFill="1" applyBorder="1" applyAlignment="1"/>
    <xf numFmtId="0" fontId="3" fillId="2" borderId="12" xfId="0" applyFont="1" applyFill="1" applyBorder="1" applyAlignment="1"/>
    <xf numFmtId="0" fontId="3" fillId="2" borderId="21" xfId="0" applyFont="1" applyFill="1" applyBorder="1" applyAlignment="1"/>
    <xf numFmtId="0" fontId="3" fillId="2" borderId="22" xfId="0" applyFont="1" applyFill="1" applyBorder="1" applyAlignment="1">
      <alignment horizontal="center" wrapText="1"/>
    </xf>
    <xf numFmtId="37" fontId="24" fillId="2" borderId="0" xfId="22" applyFill="1" applyProtection="1"/>
    <xf numFmtId="0" fontId="3" fillId="2" borderId="0" xfId="20" applyFont="1" applyFill="1" applyBorder="1" applyProtection="1"/>
    <xf numFmtId="0" fontId="3" fillId="2" borderId="23" xfId="20" applyFont="1" applyFill="1" applyBorder="1" applyAlignment="1" applyProtection="1">
      <alignment horizontal="center" vertical="center" wrapText="1"/>
    </xf>
    <xf numFmtId="0" fontId="7" fillId="2" borderId="22" xfId="20" applyFont="1" applyFill="1" applyBorder="1" applyAlignment="1" applyProtection="1">
      <alignment horizontal="center"/>
    </xf>
    <xf numFmtId="0" fontId="7" fillId="2" borderId="2" xfId="20" applyFont="1" applyFill="1" applyBorder="1" applyAlignment="1" applyProtection="1">
      <alignment horizontal="center"/>
    </xf>
    <xf numFmtId="0" fontId="0" fillId="0" borderId="7" xfId="0" applyBorder="1" applyAlignment="1" applyProtection="1">
      <alignment horizontal="center"/>
    </xf>
    <xf numFmtId="0" fontId="3" fillId="2" borderId="5" xfId="20" applyFont="1" applyFill="1" applyBorder="1" applyAlignment="1" applyProtection="1">
      <alignment horizontal="center"/>
    </xf>
    <xf numFmtId="0" fontId="3" fillId="2" borderId="22" xfId="20" applyFont="1" applyFill="1" applyBorder="1" applyAlignment="1" applyProtection="1">
      <alignment horizontal="center"/>
    </xf>
    <xf numFmtId="0" fontId="3" fillId="2" borderId="0" xfId="20" applyFont="1" applyFill="1" applyBorder="1" applyAlignment="1" applyProtection="1">
      <alignment horizontal="center"/>
    </xf>
    <xf numFmtId="0" fontId="3" fillId="2" borderId="8" xfId="20" applyFont="1" applyFill="1" applyBorder="1" applyAlignment="1" applyProtection="1">
      <alignment horizontal="center"/>
    </xf>
    <xf numFmtId="0" fontId="4" fillId="2" borderId="0" xfId="20" applyFont="1" applyFill="1" applyBorder="1" applyAlignment="1" applyProtection="1">
      <alignment horizontal="left"/>
    </xf>
    <xf numFmtId="0" fontId="3" fillId="2" borderId="12" xfId="20" applyFont="1" applyFill="1" applyBorder="1" applyAlignment="1" applyProtection="1">
      <alignment horizontal="left"/>
    </xf>
    <xf numFmtId="0" fontId="3" fillId="2" borderId="5" xfId="20" applyFont="1" applyFill="1" applyBorder="1" applyAlignment="1" applyProtection="1">
      <alignment horizontal="left"/>
    </xf>
    <xf numFmtId="38" fontId="3" fillId="2" borderId="5" xfId="20" applyNumberFormat="1" applyFont="1" applyFill="1" applyBorder="1" applyAlignment="1" applyProtection="1"/>
    <xf numFmtId="164" fontId="3" fillId="2" borderId="5" xfId="20" applyNumberFormat="1" applyFont="1" applyFill="1" applyBorder="1" applyProtection="1"/>
    <xf numFmtId="38" fontId="3" fillId="2" borderId="4" xfId="20" applyNumberFormat="1" applyFont="1" applyFill="1" applyBorder="1" applyAlignment="1" applyProtection="1">
      <alignment horizontal="center"/>
    </xf>
    <xf numFmtId="0" fontId="4" fillId="2" borderId="0" xfId="20" applyFont="1" applyFill="1" applyBorder="1" applyAlignment="1" applyProtection="1"/>
    <xf numFmtId="0" fontId="4" fillId="2" borderId="12" xfId="20" applyFont="1" applyFill="1" applyBorder="1" applyProtection="1"/>
    <xf numFmtId="0" fontId="4" fillId="2" borderId="0" xfId="20" applyFont="1" applyFill="1" applyBorder="1" applyProtection="1"/>
    <xf numFmtId="0" fontId="4" fillId="2" borderId="18" xfId="20" applyFont="1" applyFill="1" applyBorder="1" applyAlignment="1" applyProtection="1"/>
    <xf numFmtId="0" fontId="3" fillId="2" borderId="12" xfId="20" applyFont="1" applyFill="1" applyBorder="1" applyProtection="1"/>
    <xf numFmtId="0" fontId="3" fillId="2" borderId="0" xfId="0" applyFont="1" applyFill="1" applyAlignment="1" applyProtection="1">
      <alignment horizontal="right"/>
    </xf>
    <xf numFmtId="0" fontId="3" fillId="2" borderId="24" xfId="20" applyFont="1" applyFill="1" applyBorder="1" applyAlignment="1" applyProtection="1">
      <alignment horizontal="center" vertical="center" wrapText="1"/>
    </xf>
    <xf numFmtId="0" fontId="0" fillId="0" borderId="22" xfId="0" applyBorder="1" applyAlignment="1" applyProtection="1">
      <alignment horizontal="center" vertical="center"/>
    </xf>
    <xf numFmtId="0" fontId="3" fillId="2" borderId="17" xfId="20" applyFont="1" applyFill="1" applyBorder="1" applyProtection="1"/>
    <xf numFmtId="0" fontId="3" fillId="2" borderId="18" xfId="20" applyFont="1" applyFill="1" applyBorder="1" applyProtection="1"/>
    <xf numFmtId="0" fontId="3" fillId="2" borderId="16" xfId="20" applyFont="1" applyFill="1" applyBorder="1" applyProtection="1"/>
    <xf numFmtId="38" fontId="3" fillId="2" borderId="0" xfId="20" applyNumberFormat="1" applyFont="1" applyFill="1" applyBorder="1" applyAlignment="1" applyProtection="1"/>
    <xf numFmtId="38" fontId="3" fillId="2" borderId="4" xfId="20" applyNumberFormat="1" applyFont="1" applyFill="1" applyBorder="1" applyProtection="1"/>
    <xf numFmtId="38" fontId="3" fillId="2" borderId="8" xfId="20" applyNumberFormat="1" applyFont="1" applyFill="1" applyBorder="1" applyProtection="1"/>
    <xf numFmtId="38" fontId="3" fillId="2" borderId="17" xfId="20" applyNumberFormat="1" applyFont="1" applyFill="1" applyBorder="1" applyProtection="1"/>
    <xf numFmtId="38" fontId="3" fillId="2" borderId="0" xfId="20" applyNumberFormat="1" applyFont="1" applyFill="1" applyBorder="1" applyProtection="1"/>
    <xf numFmtId="0" fontId="12" fillId="2" borderId="0" xfId="20" applyFont="1" applyFill="1" applyBorder="1" applyAlignment="1" applyProtection="1">
      <alignment horizontal="left"/>
    </xf>
    <xf numFmtId="0" fontId="3" fillId="2" borderId="14" xfId="20" applyFont="1" applyFill="1" applyBorder="1" applyAlignment="1" applyProtection="1">
      <alignment horizontal="center" vertical="center" wrapText="1"/>
    </xf>
    <xf numFmtId="0" fontId="0" fillId="4" borderId="0" xfId="0" applyFill="1" applyBorder="1" applyAlignment="1" applyProtection="1">
      <alignment horizontal="center"/>
    </xf>
    <xf numFmtId="0" fontId="3" fillId="4" borderId="0" xfId="20" applyFont="1" applyFill="1" applyBorder="1" applyAlignment="1" applyProtection="1">
      <alignment horizontal="center"/>
    </xf>
    <xf numFmtId="0" fontId="3" fillId="4" borderId="8" xfId="20" applyFont="1" applyFill="1" applyBorder="1" applyAlignment="1" applyProtection="1">
      <alignment horizontal="center"/>
    </xf>
    <xf numFmtId="0" fontId="3" fillId="2" borderId="0" xfId="20" applyFont="1" applyFill="1" applyBorder="1" applyAlignment="1" applyProtection="1"/>
    <xf numFmtId="0" fontId="3" fillId="2" borderId="12" xfId="0" applyFont="1" applyFill="1" applyBorder="1" applyProtection="1"/>
    <xf numFmtId="10" fontId="0" fillId="0" borderId="0" xfId="0" applyNumberFormat="1"/>
    <xf numFmtId="164" fontId="3" fillId="2" borderId="0" xfId="20" applyNumberFormat="1" applyFont="1" applyFill="1" applyBorder="1" applyProtection="1"/>
    <xf numFmtId="164" fontId="0" fillId="0" borderId="0" xfId="0" applyNumberFormat="1"/>
    <xf numFmtId="9" fontId="0" fillId="0" borderId="0" xfId="0" applyNumberFormat="1"/>
    <xf numFmtId="0" fontId="4" fillId="2" borderId="12" xfId="20" applyFont="1" applyFill="1" applyBorder="1" applyAlignment="1" applyProtection="1"/>
    <xf numFmtId="0" fontId="3" fillId="2" borderId="0" xfId="20" applyFont="1" applyFill="1" applyBorder="1" applyAlignment="1" applyProtection="1">
      <alignment vertical="center" wrapText="1"/>
    </xf>
    <xf numFmtId="10" fontId="3" fillId="2" borderId="5" xfId="20" applyNumberFormat="1" applyFont="1" applyFill="1" applyBorder="1" applyProtection="1"/>
    <xf numFmtId="37" fontId="3" fillId="2" borderId="0" xfId="22" applyFont="1" applyFill="1" applyBorder="1" applyProtection="1"/>
    <xf numFmtId="0" fontId="3" fillId="4" borderId="0" xfId="0" applyFont="1" applyFill="1" applyBorder="1" applyAlignment="1" applyProtection="1">
      <alignment horizontal="center" vertical="center"/>
    </xf>
    <xf numFmtId="37" fontId="3" fillId="2" borderId="25" xfId="22" applyFont="1" applyFill="1" applyBorder="1" applyProtection="1"/>
    <xf numFmtId="37" fontId="3" fillId="2" borderId="26" xfId="22" applyFont="1" applyFill="1" applyBorder="1" applyProtection="1"/>
    <xf numFmtId="37" fontId="3" fillId="2" borderId="0" xfId="22" applyFont="1" applyFill="1" applyProtection="1"/>
    <xf numFmtId="37" fontId="24" fillId="0" borderId="0" xfId="22" applyFill="1" applyProtection="1"/>
    <xf numFmtId="0" fontId="3" fillId="0" borderId="0" xfId="20" applyFont="1" applyFill="1" applyBorder="1" applyAlignment="1" applyProtection="1">
      <protection locked="0"/>
    </xf>
    <xf numFmtId="38" fontId="3" fillId="0" borderId="0" xfId="20" applyNumberFormat="1" applyFont="1" applyFill="1" applyBorder="1" applyProtection="1">
      <protection locked="0"/>
    </xf>
    <xf numFmtId="10" fontId="3" fillId="0" borderId="0" xfId="20" applyNumberFormat="1" applyFont="1" applyFill="1" applyBorder="1" applyProtection="1"/>
    <xf numFmtId="164" fontId="3" fillId="0" borderId="0" xfId="20" applyNumberFormat="1" applyFont="1" applyFill="1" applyBorder="1" applyProtection="1"/>
    <xf numFmtId="0" fontId="3" fillId="4" borderId="22" xfId="20" applyFont="1" applyFill="1" applyBorder="1" applyAlignment="1" applyProtection="1">
      <alignment horizontal="center" vertical="center" wrapText="1"/>
    </xf>
    <xf numFmtId="37" fontId="3" fillId="2" borderId="5" xfId="22" applyFont="1" applyFill="1" applyBorder="1" applyProtection="1"/>
    <xf numFmtId="37" fontId="7" fillId="2" borderId="27" xfId="22" applyFont="1" applyFill="1" applyBorder="1" applyAlignment="1" applyProtection="1">
      <alignment horizontal="center"/>
    </xf>
    <xf numFmtId="37" fontId="3" fillId="2" borderId="28" xfId="22" applyFont="1" applyFill="1" applyBorder="1" applyProtection="1"/>
    <xf numFmtId="37" fontId="27" fillId="2" borderId="0" xfId="22" applyFont="1" applyFill="1" applyProtection="1"/>
    <xf numFmtId="0" fontId="3" fillId="3" borderId="16" xfId="0" applyFont="1" applyFill="1" applyBorder="1" applyAlignment="1" applyProtection="1">
      <alignment vertical="center"/>
      <protection locked="0"/>
    </xf>
    <xf numFmtId="0" fontId="4" fillId="0" borderId="0" xfId="0" applyFont="1" applyAlignment="1"/>
    <xf numFmtId="0" fontId="4" fillId="2" borderId="18" xfId="0" applyFont="1" applyFill="1" applyBorder="1" applyAlignment="1" applyProtection="1">
      <alignment vertical="center"/>
    </xf>
    <xf numFmtId="0" fontId="4" fillId="2" borderId="20" xfId="0" applyFont="1" applyFill="1" applyBorder="1" applyAlignment="1" applyProtection="1">
      <alignment vertical="center"/>
    </xf>
    <xf numFmtId="0" fontId="3" fillId="2" borderId="18" xfId="0" applyFont="1" applyFill="1" applyBorder="1" applyAlignment="1" applyProtection="1">
      <alignment vertical="center"/>
    </xf>
    <xf numFmtId="38" fontId="3" fillId="3" borderId="5" xfId="0" applyNumberFormat="1" applyFont="1" applyFill="1" applyBorder="1" applyAlignment="1" applyProtection="1">
      <alignment horizontal="right"/>
      <protection locked="0"/>
    </xf>
    <xf numFmtId="0" fontId="7" fillId="2" borderId="22" xfId="0" applyFont="1" applyFill="1" applyBorder="1" applyAlignment="1">
      <alignment horizontal="center"/>
    </xf>
    <xf numFmtId="0" fontId="7" fillId="2" borderId="22" xfId="0" applyFont="1" applyFill="1" applyBorder="1" applyAlignment="1" applyProtection="1">
      <alignment horizontal="center"/>
    </xf>
    <xf numFmtId="0" fontId="3" fillId="3" borderId="29" xfId="0" applyFont="1" applyFill="1" applyBorder="1" applyAlignment="1" applyProtection="1">
      <alignment vertical="center"/>
      <protection locked="0"/>
    </xf>
    <xf numFmtId="0" fontId="0" fillId="0" borderId="5" xfId="0" applyBorder="1"/>
    <xf numFmtId="0" fontId="3" fillId="2" borderId="23" xfId="0" applyFont="1" applyFill="1" applyBorder="1" applyAlignment="1">
      <alignment vertical="top" wrapText="1"/>
    </xf>
    <xf numFmtId="0" fontId="3" fillId="2" borderId="20" xfId="0" applyFont="1" applyFill="1" applyBorder="1" applyAlignment="1" applyProtection="1">
      <alignment vertical="center" wrapText="1"/>
    </xf>
    <xf numFmtId="38" fontId="0" fillId="0" borderId="0" xfId="0" applyNumberFormat="1"/>
    <xf numFmtId="37" fontId="28" fillId="5" borderId="30" xfId="0" applyNumberFormat="1" applyFont="1" applyFill="1" applyBorder="1"/>
    <xf numFmtId="0" fontId="0" fillId="4" borderId="0" xfId="0" applyFill="1"/>
    <xf numFmtId="0" fontId="3" fillId="4" borderId="0" xfId="0" applyFont="1" applyFill="1" applyBorder="1" applyAlignment="1">
      <alignment vertical="top" wrapText="1"/>
    </xf>
    <xf numFmtId="0" fontId="4" fillId="2" borderId="0" xfId="0" applyFont="1" applyFill="1" applyBorder="1" applyAlignment="1">
      <alignment vertical="center" wrapText="1"/>
    </xf>
    <xf numFmtId="0" fontId="6" fillId="2" borderId="0" xfId="0" applyFont="1" applyFill="1" applyBorder="1" applyAlignment="1"/>
    <xf numFmtId="0" fontId="0" fillId="0" borderId="0" xfId="0" applyBorder="1" applyAlignment="1"/>
    <xf numFmtId="0" fontId="3" fillId="2" borderId="0" xfId="0" applyFont="1" applyFill="1" applyAlignment="1"/>
    <xf numFmtId="0" fontId="3" fillId="2" borderId="0" xfId="0" applyFont="1" applyFill="1" applyBorder="1" applyAlignment="1" applyProtection="1">
      <alignment vertical="top" wrapText="1"/>
      <protection locked="0"/>
    </xf>
    <xf numFmtId="0" fontId="3" fillId="4" borderId="0" xfId="0" applyFont="1" applyFill="1" applyBorder="1" applyAlignment="1">
      <alignment vertical="center" wrapText="1"/>
    </xf>
    <xf numFmtId="0" fontId="4" fillId="4" borderId="0" xfId="0" applyFont="1" applyFill="1" applyBorder="1" applyAlignment="1">
      <alignment vertical="center"/>
    </xf>
    <xf numFmtId="0" fontId="3" fillId="4" borderId="0" xfId="0" applyFont="1" applyFill="1" applyAlignment="1"/>
    <xf numFmtId="0" fontId="3" fillId="4" borderId="0" xfId="0" applyFont="1" applyFill="1" applyAlignment="1">
      <alignment wrapText="1"/>
    </xf>
    <xf numFmtId="0" fontId="3" fillId="0" borderId="0" xfId="0" applyFont="1" applyFill="1" applyBorder="1" applyAlignment="1">
      <alignment vertical="top"/>
    </xf>
    <xf numFmtId="37" fontId="1" fillId="5" borderId="5" xfId="0" applyNumberFormat="1" applyFont="1" applyFill="1" applyBorder="1"/>
    <xf numFmtId="0" fontId="3" fillId="0" borderId="5" xfId="0" applyFont="1" applyFill="1" applyBorder="1" applyAlignment="1">
      <alignment vertical="top" wrapText="1"/>
    </xf>
    <xf numFmtId="0" fontId="3" fillId="2" borderId="5" xfId="0" applyFont="1" applyFill="1" applyBorder="1" applyAlignment="1">
      <alignment horizontal="center" wrapText="1"/>
    </xf>
    <xf numFmtId="0" fontId="3" fillId="4" borderId="0" xfId="0" applyFont="1" applyFill="1" applyBorder="1" applyAlignment="1"/>
    <xf numFmtId="0" fontId="3" fillId="2" borderId="31" xfId="0" applyFont="1" applyFill="1" applyBorder="1" applyAlignment="1"/>
    <xf numFmtId="0" fontId="7" fillId="2" borderId="32" xfId="0" applyFont="1" applyFill="1" applyBorder="1" applyAlignment="1">
      <alignment horizontal="center"/>
    </xf>
    <xf numFmtId="38" fontId="3" fillId="3" borderId="5" xfId="20" applyNumberFormat="1" applyFont="1" applyFill="1" applyBorder="1" applyProtection="1">
      <protection locked="0"/>
    </xf>
    <xf numFmtId="0" fontId="3" fillId="3" borderId="12" xfId="20" applyFont="1" applyFill="1" applyBorder="1" applyProtection="1">
      <protection locked="0"/>
    </xf>
    <xf numFmtId="0" fontId="3" fillId="3" borderId="5" xfId="20" applyFont="1" applyFill="1" applyBorder="1" applyProtection="1">
      <protection locked="0"/>
    </xf>
    <xf numFmtId="38" fontId="3" fillId="3" borderId="6" xfId="20" applyNumberFormat="1" applyFont="1" applyFill="1" applyBorder="1" applyProtection="1">
      <protection locked="0"/>
    </xf>
    <xf numFmtId="38" fontId="3" fillId="3" borderId="5" xfId="20" applyNumberFormat="1" applyFont="1" applyFill="1" applyBorder="1" applyAlignment="1" applyProtection="1">
      <protection locked="0"/>
    </xf>
    <xf numFmtId="38" fontId="3" fillId="3" borderId="4" xfId="20" applyNumberFormat="1" applyFont="1" applyFill="1" applyBorder="1" applyProtection="1">
      <protection locked="0"/>
    </xf>
    <xf numFmtId="0" fontId="3" fillId="4" borderId="0" xfId="20" applyFont="1" applyFill="1" applyBorder="1" applyProtection="1"/>
    <xf numFmtId="164" fontId="3" fillId="4" borderId="0" xfId="20" applyNumberFormat="1" applyFont="1" applyFill="1" applyBorder="1" applyProtection="1"/>
    <xf numFmtId="0" fontId="3" fillId="0" borderId="14" xfId="0" applyFont="1" applyBorder="1" applyAlignment="1" applyProtection="1">
      <alignment horizontal="center" vertical="center" wrapText="1"/>
    </xf>
    <xf numFmtId="38" fontId="3" fillId="3" borderId="7" xfId="20" applyNumberFormat="1" applyFont="1" applyFill="1" applyBorder="1" applyProtection="1">
      <protection locked="0"/>
    </xf>
    <xf numFmtId="0" fontId="0" fillId="3" borderId="5" xfId="0" applyFill="1" applyBorder="1"/>
    <xf numFmtId="0" fontId="3" fillId="2" borderId="33" xfId="20" applyFont="1" applyFill="1" applyBorder="1" applyAlignment="1" applyProtection="1">
      <alignment horizontal="center" vertical="center" wrapText="1"/>
    </xf>
    <xf numFmtId="0" fontId="3" fillId="3" borderId="12" xfId="20" applyFont="1" applyFill="1" applyBorder="1" applyAlignment="1" applyProtection="1">
      <protection locked="0"/>
    </xf>
    <xf numFmtId="164" fontId="3" fillId="3" borderId="5" xfId="20" applyNumberFormat="1" applyFont="1" applyFill="1" applyBorder="1" applyProtection="1"/>
    <xf numFmtId="37" fontId="4" fillId="2" borderId="34" xfId="22" applyFont="1" applyFill="1" applyBorder="1" applyAlignment="1" applyProtection="1">
      <alignment vertical="center"/>
    </xf>
    <xf numFmtId="37" fontId="3" fillId="2" borderId="0" xfId="22" applyFont="1" applyFill="1" applyAlignment="1" applyProtection="1">
      <alignment vertical="center" wrapText="1"/>
    </xf>
    <xf numFmtId="37" fontId="7" fillId="2" borderId="22" xfId="22" applyFont="1" applyFill="1" applyBorder="1" applyAlignment="1" applyProtection="1">
      <alignment horizontal="center"/>
    </xf>
    <xf numFmtId="164" fontId="3" fillId="3" borderId="35" xfId="22" applyNumberFormat="1" applyFont="1" applyFill="1" applyBorder="1" applyAlignment="1" applyProtection="1">
      <protection locked="0"/>
    </xf>
    <xf numFmtId="164" fontId="3" fillId="0" borderId="35" xfId="22" applyNumberFormat="1" applyFont="1" applyFill="1" applyBorder="1" applyAlignment="1" applyProtection="1">
      <protection locked="0"/>
    </xf>
    <xf numFmtId="0" fontId="3" fillId="0" borderId="36" xfId="0" applyFont="1" applyBorder="1" applyAlignment="1" applyProtection="1">
      <alignment horizontal="center" vertical="center" wrapText="1"/>
    </xf>
    <xf numFmtId="179" fontId="3" fillId="3" borderId="5" xfId="22" applyNumberFormat="1" applyFont="1" applyFill="1" applyBorder="1" applyAlignment="1" applyProtection="1">
      <alignment vertical="center" wrapText="1"/>
      <protection locked="0"/>
    </xf>
    <xf numFmtId="0" fontId="0" fillId="0" borderId="0" xfId="0" applyBorder="1" applyAlignment="1">
      <alignment horizontal="center"/>
    </xf>
    <xf numFmtId="0" fontId="0" fillId="3" borderId="0" xfId="0" applyFill="1" applyBorder="1"/>
    <xf numFmtId="0" fontId="3" fillId="2" borderId="22" xfId="0" applyFont="1" applyFill="1" applyBorder="1" applyAlignment="1">
      <alignment horizontal="center"/>
    </xf>
    <xf numFmtId="0" fontId="0" fillId="0" borderId="0" xfId="0" applyAlignment="1"/>
    <xf numFmtId="0" fontId="15" fillId="2" borderId="37" xfId="0" applyFont="1" applyFill="1" applyBorder="1" applyAlignment="1"/>
    <xf numFmtId="0" fontId="15" fillId="2" borderId="0" xfId="0" applyFont="1" applyFill="1" applyBorder="1" applyAlignment="1"/>
    <xf numFmtId="0" fontId="3" fillId="0" borderId="0" xfId="0" applyFont="1" applyFill="1" applyBorder="1" applyAlignment="1" applyProtection="1">
      <alignment horizontal="center"/>
      <protection locked="0"/>
    </xf>
    <xf numFmtId="38" fontId="3" fillId="3" borderId="35" xfId="22" applyNumberFormat="1" applyFont="1" applyFill="1" applyBorder="1" applyAlignment="1" applyProtection="1">
      <protection locked="0"/>
    </xf>
    <xf numFmtId="0" fontId="0" fillId="0" borderId="5" xfId="0" applyBorder="1" applyAlignment="1" applyProtection="1">
      <alignment horizontal="center"/>
    </xf>
    <xf numFmtId="0" fontId="15" fillId="2" borderId="0" xfId="0" applyFont="1" applyFill="1" applyBorder="1" applyAlignment="1">
      <alignment horizontal="center" vertical="top"/>
    </xf>
    <xf numFmtId="0" fontId="15" fillId="0" borderId="0" xfId="0" applyFont="1" applyFill="1" applyBorder="1" applyAlignment="1"/>
    <xf numFmtId="0" fontId="15" fillId="2" borderId="0" xfId="0" applyFont="1" applyFill="1" applyBorder="1" applyAlignment="1">
      <alignment horizontal="center"/>
    </xf>
    <xf numFmtId="0" fontId="0" fillId="6" borderId="24" xfId="0" applyFill="1" applyBorder="1"/>
    <xf numFmtId="0" fontId="0" fillId="6" borderId="23" xfId="0" applyFill="1" applyBorder="1"/>
    <xf numFmtId="0" fontId="0" fillId="6" borderId="2" xfId="0" applyFill="1" applyBorder="1"/>
    <xf numFmtId="0" fontId="3" fillId="0" borderId="0" xfId="0" quotePrefix="1" applyFont="1" applyFill="1" applyBorder="1" applyAlignment="1" applyProtection="1">
      <alignment horizontal="left"/>
      <protection locked="0"/>
    </xf>
    <xf numFmtId="0" fontId="3" fillId="3" borderId="5" xfId="0" quotePrefix="1" applyFont="1" applyFill="1" applyBorder="1" applyAlignment="1" applyProtection="1">
      <alignment horizontal="left"/>
      <protection locked="0"/>
    </xf>
    <xf numFmtId="0" fontId="18" fillId="2" borderId="0" xfId="0" applyFont="1" applyFill="1" applyBorder="1" applyAlignment="1">
      <alignment horizontal="center" vertical="top"/>
    </xf>
    <xf numFmtId="0" fontId="0" fillId="2" borderId="0" xfId="0" applyFill="1" applyBorder="1" applyAlignment="1">
      <alignment vertical="top" wrapText="1"/>
    </xf>
    <xf numFmtId="0" fontId="0" fillId="2" borderId="0" xfId="0" applyFill="1" applyAlignment="1">
      <alignment vertical="top" wrapText="1"/>
    </xf>
    <xf numFmtId="0" fontId="8" fillId="2" borderId="0" xfId="0" applyFont="1" applyFill="1" applyBorder="1" applyAlignment="1">
      <alignment vertical="top"/>
    </xf>
    <xf numFmtId="0" fontId="5" fillId="2" borderId="0" xfId="0" applyFont="1" applyFill="1" applyBorder="1" applyAlignment="1">
      <alignment horizontal="center" vertical="top"/>
    </xf>
    <xf numFmtId="0" fontId="0" fillId="2" borderId="0" xfId="0" applyNumberFormat="1" applyFill="1" applyAlignment="1">
      <alignment vertical="top"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quotePrefix="1" applyFont="1" applyFill="1" applyBorder="1" applyAlignment="1">
      <alignment vertical="top"/>
    </xf>
    <xf numFmtId="38" fontId="3" fillId="0" borderId="35" xfId="22" applyNumberFormat="1" applyFont="1" applyFill="1" applyBorder="1" applyAlignment="1" applyProtection="1">
      <protection locked="0"/>
    </xf>
    <xf numFmtId="0" fontId="3" fillId="0" borderId="14" xfId="0" applyFont="1" applyBorder="1" applyAlignment="1" applyProtection="1">
      <alignment horizontal="center" vertical="center"/>
    </xf>
    <xf numFmtId="37" fontId="28" fillId="5" borderId="38" xfId="0" applyNumberFormat="1" applyFont="1" applyFill="1" applyBorder="1"/>
    <xf numFmtId="0" fontId="3" fillId="2" borderId="18" xfId="20" applyFont="1" applyFill="1" applyBorder="1" applyAlignment="1" applyProtection="1"/>
    <xf numFmtId="0" fontId="3" fillId="2" borderId="12" xfId="20" applyFont="1" applyFill="1" applyBorder="1" applyAlignment="1" applyProtection="1"/>
    <xf numFmtId="0" fontId="3" fillId="2" borderId="16" xfId="20" applyFont="1" applyFill="1" applyBorder="1" applyAlignment="1" applyProtection="1">
      <alignment horizontal="left"/>
    </xf>
    <xf numFmtId="2" fontId="3" fillId="2" borderId="16" xfId="20" applyNumberFormat="1" applyFont="1" applyFill="1" applyBorder="1" applyAlignment="1" applyProtection="1">
      <alignment horizontal="left"/>
    </xf>
    <xf numFmtId="37" fontId="3" fillId="2" borderId="5" xfId="22" applyFont="1" applyFill="1" applyBorder="1" applyAlignment="1" applyProtection="1">
      <alignment horizontal="center"/>
    </xf>
    <xf numFmtId="37" fontId="7" fillId="2" borderId="0" xfId="22" applyFont="1" applyFill="1" applyBorder="1" applyAlignment="1" applyProtection="1">
      <alignment horizontal="center"/>
    </xf>
    <xf numFmtId="37" fontId="4" fillId="2" borderId="0" xfId="22" applyFont="1" applyFill="1" applyBorder="1" applyProtection="1"/>
    <xf numFmtId="37" fontId="3" fillId="2" borderId="39" xfId="22" applyFont="1" applyFill="1" applyBorder="1" applyProtection="1"/>
    <xf numFmtId="37" fontId="3" fillId="2" borderId="40" xfId="22" applyFont="1" applyFill="1" applyBorder="1" applyProtection="1"/>
    <xf numFmtId="37" fontId="30" fillId="2" borderId="0" xfId="22" applyFont="1" applyFill="1" applyBorder="1" applyProtection="1">
      <protection locked="0"/>
    </xf>
    <xf numFmtId="37" fontId="3" fillId="0" borderId="25" xfId="22" applyFont="1" applyFill="1" applyBorder="1" applyProtection="1"/>
    <xf numFmtId="37" fontId="3" fillId="4" borderId="41" xfId="22" applyFont="1" applyFill="1" applyBorder="1" applyProtection="1"/>
    <xf numFmtId="37" fontId="3" fillId="4" borderId="0" xfId="22" applyFont="1" applyFill="1" applyBorder="1" applyProtection="1"/>
    <xf numFmtId="37" fontId="4" fillId="2" borderId="25" xfId="22" applyFont="1" applyFill="1" applyBorder="1" applyProtection="1"/>
    <xf numFmtId="37" fontId="4" fillId="2" borderId="0" xfId="22" applyFont="1" applyFill="1" applyBorder="1" applyAlignment="1" applyProtection="1">
      <alignment horizontal="left"/>
    </xf>
    <xf numFmtId="37" fontId="3" fillId="2" borderId="17" xfId="22" applyFont="1" applyFill="1" applyBorder="1" applyProtection="1"/>
    <xf numFmtId="37" fontId="3" fillId="2" borderId="0" xfId="22" applyFont="1" applyFill="1" applyBorder="1" applyProtection="1">
      <protection locked="0"/>
    </xf>
    <xf numFmtId="37" fontId="3" fillId="0" borderId="40" xfId="22" applyFont="1" applyFill="1" applyBorder="1" applyProtection="1"/>
    <xf numFmtId="37" fontId="7" fillId="2" borderId="5" xfId="22" applyFont="1" applyFill="1" applyBorder="1" applyAlignment="1" applyProtection="1">
      <alignment horizontal="center"/>
    </xf>
    <xf numFmtId="0" fontId="0" fillId="0" borderId="5" xfId="0" applyBorder="1" applyAlignment="1">
      <alignment horizontal="center"/>
    </xf>
    <xf numFmtId="0" fontId="3" fillId="2" borderId="15" xfId="0" applyFont="1" applyFill="1" applyBorder="1" applyAlignment="1" applyProtection="1">
      <alignment horizontal="center" vertical="center" wrapText="1"/>
    </xf>
    <xf numFmtId="0" fontId="3" fillId="0" borderId="22" xfId="0" applyFont="1" applyBorder="1" applyAlignment="1">
      <alignment horizontal="center" wrapText="1"/>
    </xf>
    <xf numFmtId="0" fontId="3" fillId="3" borderId="0" xfId="0" applyFont="1" applyFill="1" applyBorder="1" applyAlignment="1"/>
    <xf numFmtId="0" fontId="0" fillId="3" borderId="0" xfId="0" applyFill="1"/>
    <xf numFmtId="0" fontId="4" fillId="6" borderId="24" xfId="20" applyFont="1" applyFill="1" applyBorder="1" applyAlignment="1" applyProtection="1">
      <alignment horizontal="center"/>
    </xf>
    <xf numFmtId="0" fontId="4" fillId="6" borderId="23" xfId="20" applyFont="1" applyFill="1" applyBorder="1" applyAlignment="1" applyProtection="1">
      <alignment horizontal="center"/>
    </xf>
    <xf numFmtId="14" fontId="2" fillId="6" borderId="23" xfId="20" applyNumberFormat="1" applyFont="1" applyFill="1" applyBorder="1" applyAlignment="1" applyProtection="1">
      <alignment horizontal="center"/>
    </xf>
    <xf numFmtId="37" fontId="3" fillId="7" borderId="7" xfId="0" applyNumberFormat="1" applyFont="1" applyFill="1" applyBorder="1" applyProtection="1">
      <protection locked="0"/>
    </xf>
    <xf numFmtId="37" fontId="3" fillId="7" borderId="5" xfId="0" applyNumberFormat="1" applyFont="1" applyFill="1" applyBorder="1" applyProtection="1">
      <protection locked="0"/>
    </xf>
    <xf numFmtId="37" fontId="3" fillId="3" borderId="5" xfId="22" applyFont="1" applyFill="1" applyBorder="1" applyProtection="1">
      <protection locked="0"/>
    </xf>
    <xf numFmtId="0" fontId="0" fillId="0" borderId="5" xfId="0" applyBorder="1" applyAlignment="1" applyProtection="1">
      <alignment horizontal="center" vertical="center"/>
    </xf>
    <xf numFmtId="37" fontId="3" fillId="0" borderId="5" xfId="0" applyNumberFormat="1" applyFont="1" applyFill="1" applyBorder="1" applyProtection="1">
      <protection locked="0"/>
    </xf>
    <xf numFmtId="37" fontId="3" fillId="0" borderId="25" xfId="22" applyFont="1" applyFill="1" applyBorder="1" applyAlignment="1" applyProtection="1">
      <alignment horizontal="left" indent="5"/>
    </xf>
    <xf numFmtId="37" fontId="3" fillId="0" borderId="25" xfId="22" applyFont="1" applyFill="1" applyBorder="1" applyAlignment="1" applyProtection="1"/>
    <xf numFmtId="37" fontId="3" fillId="2" borderId="5" xfId="22" applyFont="1" applyFill="1" applyBorder="1" applyAlignment="1" applyProtection="1">
      <alignment horizontal="center" wrapText="1"/>
    </xf>
    <xf numFmtId="0" fontId="3" fillId="0" borderId="24" xfId="0" applyFont="1" applyBorder="1" applyAlignment="1" applyProtection="1">
      <alignment vertical="center"/>
    </xf>
    <xf numFmtId="0" fontId="3" fillId="0" borderId="32" xfId="0" applyFont="1" applyBorder="1" applyAlignment="1" applyProtection="1">
      <alignment vertical="center"/>
    </xf>
    <xf numFmtId="0" fontId="3" fillId="0" borderId="2" xfId="0" applyFont="1" applyBorder="1" applyAlignment="1" applyProtection="1">
      <alignment vertical="center"/>
    </xf>
    <xf numFmtId="0" fontId="3" fillId="2" borderId="18" xfId="0" applyFont="1" applyFill="1" applyBorder="1" applyAlignment="1">
      <alignment horizontal="left" indent="5"/>
    </xf>
    <xf numFmtId="0" fontId="3" fillId="2" borderId="16" xfId="0" applyFont="1" applyFill="1" applyBorder="1" applyAlignment="1">
      <alignment horizontal="left" indent="5"/>
    </xf>
    <xf numFmtId="0" fontId="4" fillId="2" borderId="20" xfId="0" applyFont="1" applyFill="1" applyBorder="1" applyAlignment="1"/>
    <xf numFmtId="0" fontId="4" fillId="2" borderId="18" xfId="20" applyFont="1" applyFill="1" applyBorder="1" applyAlignment="1" applyProtection="1">
      <alignment wrapText="1"/>
    </xf>
    <xf numFmtId="0" fontId="3" fillId="2" borderId="15" xfId="20" applyFont="1" applyFill="1" applyBorder="1" applyAlignment="1" applyProtection="1">
      <alignment vertical="center" wrapText="1"/>
    </xf>
    <xf numFmtId="0" fontId="3" fillId="2" borderId="22" xfId="20" applyFont="1" applyFill="1" applyBorder="1" applyAlignment="1" applyProtection="1">
      <alignment vertical="center" wrapText="1"/>
    </xf>
    <xf numFmtId="0" fontId="3" fillId="0" borderId="0" xfId="0" applyFont="1" applyFill="1" applyBorder="1" applyProtection="1"/>
    <xf numFmtId="0" fontId="3" fillId="2" borderId="17" xfId="20" applyFont="1" applyFill="1" applyBorder="1" applyAlignment="1" applyProtection="1">
      <alignment vertical="center" wrapText="1"/>
    </xf>
    <xf numFmtId="43" fontId="0" fillId="0" borderId="0" xfId="2" applyFont="1" applyAlignment="1"/>
    <xf numFmtId="43" fontId="0" fillId="0" borderId="17" xfId="2" applyFont="1" applyBorder="1" applyAlignment="1"/>
    <xf numFmtId="37" fontId="3" fillId="0" borderId="0" xfId="22" applyFont="1" applyFill="1" applyProtection="1"/>
    <xf numFmtId="38" fontId="3" fillId="0" borderId="0" xfId="22" applyNumberFormat="1" applyFont="1" applyFill="1" applyBorder="1" applyAlignment="1" applyProtection="1">
      <protection locked="0"/>
    </xf>
    <xf numFmtId="164" fontId="3" fillId="0" borderId="0" xfId="22" applyNumberFormat="1" applyFont="1" applyFill="1" applyBorder="1" applyAlignment="1" applyProtection="1">
      <protection locked="0"/>
    </xf>
    <xf numFmtId="0" fontId="3" fillId="2" borderId="0" xfId="0" applyFont="1" applyFill="1" applyBorder="1" applyAlignment="1" applyProtection="1">
      <alignment horizontal="center"/>
    </xf>
    <xf numFmtId="38" fontId="4" fillId="0" borderId="42" xfId="0" applyNumberFormat="1" applyFont="1" applyFill="1" applyBorder="1" applyAlignment="1" applyProtection="1">
      <alignment horizontal="center" vertical="center" wrapText="1"/>
    </xf>
    <xf numFmtId="38" fontId="4" fillId="0" borderId="43" xfId="0" applyNumberFormat="1" applyFont="1" applyFill="1" applyBorder="1" applyAlignment="1" applyProtection="1">
      <alignment horizontal="center" vertical="center" wrapText="1"/>
    </xf>
    <xf numFmtId="38" fontId="4" fillId="0" borderId="44" xfId="0" applyNumberFormat="1" applyFont="1" applyFill="1" applyBorder="1" applyAlignment="1" applyProtection="1">
      <alignment horizontal="center" vertical="center" wrapText="1"/>
    </xf>
    <xf numFmtId="38" fontId="3" fillId="3" borderId="45" xfId="0" applyNumberFormat="1" applyFont="1" applyFill="1" applyBorder="1" applyAlignment="1" applyProtection="1">
      <protection locked="0"/>
    </xf>
    <xf numFmtId="38" fontId="3" fillId="3" borderId="46" xfId="0" applyNumberFormat="1" applyFont="1" applyFill="1" applyBorder="1" applyAlignment="1" applyProtection="1">
      <protection locked="0"/>
    </xf>
    <xf numFmtId="38" fontId="3" fillId="3" borderId="47" xfId="0" applyNumberFormat="1" applyFont="1" applyFill="1" applyBorder="1" applyAlignment="1" applyProtection="1">
      <protection locked="0"/>
    </xf>
    <xf numFmtId="38" fontId="3" fillId="3" borderId="48" xfId="0" applyNumberFormat="1" applyFont="1" applyFill="1" applyBorder="1" applyAlignment="1" applyProtection="1">
      <protection locked="0"/>
    </xf>
    <xf numFmtId="38" fontId="3" fillId="3" borderId="49" xfId="0" applyNumberFormat="1" applyFont="1" applyFill="1" applyBorder="1" applyAlignment="1" applyProtection="1">
      <protection locked="0"/>
    </xf>
    <xf numFmtId="38" fontId="3" fillId="3" borderId="50" xfId="0" applyNumberFormat="1" applyFont="1" applyFill="1" applyBorder="1" applyAlignment="1" applyProtection="1">
      <protection locked="0"/>
    </xf>
    <xf numFmtId="38" fontId="3" fillId="3" borderId="51" xfId="0" applyNumberFormat="1" applyFont="1" applyFill="1" applyBorder="1" applyAlignment="1" applyProtection="1">
      <protection locked="0"/>
    </xf>
    <xf numFmtId="38" fontId="3" fillId="3" borderId="52" xfId="0" applyNumberFormat="1" applyFont="1" applyFill="1" applyBorder="1" applyAlignment="1" applyProtection="1">
      <protection locked="0"/>
    </xf>
    <xf numFmtId="0" fontId="0" fillId="0" borderId="53" xfId="0" applyBorder="1"/>
    <xf numFmtId="0" fontId="3" fillId="2" borderId="53" xfId="0" applyFont="1" applyFill="1" applyBorder="1" applyAlignment="1" applyProtection="1">
      <alignment horizontal="right"/>
    </xf>
    <xf numFmtId="0" fontId="0" fillId="0" borderId="54" xfId="0" applyBorder="1"/>
    <xf numFmtId="38" fontId="4" fillId="0" borderId="55" xfId="0" applyNumberFormat="1" applyFont="1" applyFill="1" applyBorder="1" applyAlignment="1" applyProtection="1">
      <alignment horizontal="center" vertical="center" wrapText="1"/>
    </xf>
    <xf numFmtId="38" fontId="3" fillId="3" borderId="56" xfId="0" applyNumberFormat="1" applyFont="1" applyFill="1" applyBorder="1" applyAlignment="1" applyProtection="1">
      <protection locked="0"/>
    </xf>
    <xf numFmtId="38" fontId="3" fillId="2" borderId="7" xfId="20" applyNumberFormat="1" applyFont="1" applyFill="1" applyBorder="1" applyAlignment="1" applyProtection="1"/>
    <xf numFmtId="0" fontId="0" fillId="0" borderId="57" xfId="0" applyBorder="1"/>
    <xf numFmtId="0" fontId="3" fillId="0" borderId="0" xfId="0" applyFont="1" applyFill="1" applyBorder="1" applyAlignment="1"/>
    <xf numFmtId="38" fontId="3" fillId="3" borderId="58" xfId="0" applyNumberFormat="1" applyFont="1" applyFill="1" applyBorder="1" applyAlignment="1" applyProtection="1">
      <protection locked="0"/>
    </xf>
    <xf numFmtId="38" fontId="3" fillId="3" borderId="59" xfId="0" applyNumberFormat="1" applyFont="1" applyFill="1" applyBorder="1" applyAlignment="1" applyProtection="1">
      <protection locked="0"/>
    </xf>
    <xf numFmtId="0" fontId="3" fillId="2" borderId="4" xfId="0" applyFont="1" applyFill="1" applyBorder="1" applyProtection="1"/>
    <xf numFmtId="0" fontId="3" fillId="2" borderId="53" xfId="0" applyFont="1" applyFill="1" applyBorder="1" applyAlignment="1" applyProtection="1">
      <alignment horizontal="left"/>
    </xf>
    <xf numFmtId="0" fontId="0" fillId="2" borderId="0" xfId="0" applyFill="1" applyBorder="1"/>
    <xf numFmtId="0" fontId="3" fillId="2" borderId="0" xfId="0" applyFont="1" applyFill="1" applyAlignment="1" applyProtection="1">
      <alignment horizontal="left"/>
    </xf>
    <xf numFmtId="0" fontId="3" fillId="2" borderId="53" xfId="0" applyFont="1" applyFill="1" applyBorder="1" applyProtection="1"/>
    <xf numFmtId="0" fontId="3" fillId="2" borderId="31" xfId="0" applyFont="1" applyFill="1" applyBorder="1" applyProtection="1"/>
    <xf numFmtId="0" fontId="3" fillId="2" borderId="0" xfId="0" applyFont="1" applyFill="1" applyBorder="1" applyAlignment="1" applyProtection="1">
      <alignment horizontal="left"/>
    </xf>
    <xf numFmtId="38" fontId="3" fillId="0" borderId="5" xfId="20" applyNumberFormat="1" applyFont="1" applyFill="1" applyBorder="1" applyProtection="1">
      <protection locked="0"/>
    </xf>
    <xf numFmtId="0" fontId="0" fillId="0" borderId="0" xfId="0" applyFill="1" applyBorder="1"/>
    <xf numFmtId="0" fontId="3" fillId="0" borderId="0" xfId="0" applyFont="1" applyFill="1" applyBorder="1" applyAlignment="1">
      <alignment horizontal="left" vertical="center"/>
    </xf>
    <xf numFmtId="0" fontId="3" fillId="0" borderId="0" xfId="0" applyFont="1" applyFill="1" applyBorder="1" applyAlignment="1">
      <alignment horizontal="left"/>
    </xf>
    <xf numFmtId="0" fontId="3" fillId="0" borderId="0" xfId="0" applyFont="1"/>
    <xf numFmtId="0" fontId="3" fillId="0" borderId="17" xfId="0" applyFont="1" applyBorder="1" applyAlignment="1" applyProtection="1">
      <alignment vertical="center"/>
    </xf>
    <xf numFmtId="0" fontId="3" fillId="3" borderId="0" xfId="0" applyFont="1" applyFill="1"/>
    <xf numFmtId="0" fontId="3" fillId="0" borderId="14" xfId="0" applyFont="1" applyFill="1" applyBorder="1" applyAlignment="1">
      <alignment horizontal="center" vertical="center" wrapText="1"/>
    </xf>
    <xf numFmtId="0" fontId="3" fillId="0" borderId="0" xfId="19"/>
    <xf numFmtId="0" fontId="3" fillId="2" borderId="0" xfId="19" applyFont="1" applyFill="1" applyBorder="1" applyAlignment="1">
      <alignment vertical="top" wrapText="1"/>
    </xf>
    <xf numFmtId="0" fontId="3" fillId="3" borderId="5" xfId="19" applyFont="1" applyFill="1" applyBorder="1" applyAlignment="1" applyProtection="1">
      <alignment horizontal="center"/>
      <protection locked="0"/>
    </xf>
    <xf numFmtId="0" fontId="7" fillId="2" borderId="0" xfId="19" applyFont="1" applyFill="1" applyBorder="1" applyAlignment="1">
      <alignment vertical="top"/>
    </xf>
    <xf numFmtId="0" fontId="7" fillId="2" borderId="0" xfId="19" applyFont="1" applyFill="1" applyBorder="1" applyAlignment="1">
      <alignment vertical="top" wrapText="1"/>
    </xf>
    <xf numFmtId="0" fontId="17" fillId="2" borderId="0" xfId="19" applyFont="1" applyFill="1" applyBorder="1" applyAlignment="1">
      <alignment horizontal="left" vertical="top"/>
    </xf>
    <xf numFmtId="0" fontId="3" fillId="2" borderId="0" xfId="19" applyFont="1" applyFill="1" applyAlignment="1">
      <alignment vertical="top"/>
    </xf>
    <xf numFmtId="0" fontId="3" fillId="2" borderId="0" xfId="19" applyFont="1" applyFill="1" applyAlignment="1">
      <alignment vertical="top" wrapText="1"/>
    </xf>
    <xf numFmtId="0" fontId="12" fillId="2" borderId="0" xfId="19" applyFont="1" applyFill="1" applyBorder="1" applyAlignment="1">
      <alignment vertical="top"/>
    </xf>
    <xf numFmtId="0" fontId="12" fillId="2" borderId="0" xfId="19" applyFont="1" applyFill="1" applyBorder="1" applyAlignment="1">
      <alignment vertical="top" wrapText="1"/>
    </xf>
    <xf numFmtId="14" fontId="3" fillId="3" borderId="5" xfId="19" applyNumberFormat="1" applyFont="1" applyFill="1" applyBorder="1" applyAlignment="1" applyProtection="1">
      <alignment horizontal="right" vertical="top"/>
      <protection locked="0"/>
    </xf>
    <xf numFmtId="0" fontId="3" fillId="0" borderId="0" xfId="19" applyFont="1" applyFill="1" applyAlignment="1">
      <alignment vertical="top" wrapText="1"/>
    </xf>
    <xf numFmtId="0" fontId="3" fillId="0" borderId="0" xfId="19" quotePrefix="1" applyFont="1" applyFill="1" applyBorder="1" applyAlignment="1">
      <alignment horizontal="right" vertical="top"/>
    </xf>
    <xf numFmtId="0" fontId="7" fillId="2" borderId="0" xfId="0" applyFont="1" applyFill="1" applyBorder="1" applyAlignment="1">
      <alignment horizontal="left" vertical="top"/>
    </xf>
    <xf numFmtId="0" fontId="3" fillId="4" borderId="0" xfId="0" applyFont="1" applyFill="1" applyAlignment="1">
      <alignment vertical="top"/>
    </xf>
    <xf numFmtId="0" fontId="3" fillId="4" borderId="23" xfId="0" applyFont="1" applyFill="1" applyBorder="1" applyAlignment="1">
      <alignment wrapText="1"/>
    </xf>
    <xf numFmtId="0" fontId="7" fillId="4" borderId="0" xfId="0" applyFont="1" applyFill="1" applyBorder="1" applyAlignment="1">
      <alignment vertical="top"/>
    </xf>
    <xf numFmtId="0" fontId="3" fillId="3" borderId="5" xfId="21" applyFont="1" applyFill="1" applyBorder="1" applyAlignment="1" applyProtection="1">
      <protection locked="0"/>
    </xf>
    <xf numFmtId="37" fontId="3" fillId="0" borderId="0" xfId="22" applyFont="1" applyFill="1" applyBorder="1" applyProtection="1"/>
    <xf numFmtId="37" fontId="3" fillId="0" borderId="0" xfId="0" applyNumberFormat="1" applyFont="1" applyFill="1" applyBorder="1" applyProtection="1">
      <protection locked="0"/>
    </xf>
    <xf numFmtId="37" fontId="3" fillId="0" borderId="0" xfId="22" applyFont="1" applyFill="1" applyBorder="1" applyAlignment="1" applyProtection="1">
      <alignment horizontal="left" indent="5"/>
    </xf>
    <xf numFmtId="37" fontId="3" fillId="0" borderId="0" xfId="22" applyFont="1" applyFill="1" applyBorder="1" applyAlignment="1" applyProtection="1"/>
    <xf numFmtId="0" fontId="31" fillId="0" borderId="0" xfId="0" applyFont="1" applyAlignment="1">
      <alignment horizontal="left" indent="2"/>
    </xf>
    <xf numFmtId="0" fontId="3" fillId="4" borderId="0" xfId="0" applyFont="1" applyFill="1" applyBorder="1" applyAlignment="1">
      <alignment wrapText="1"/>
    </xf>
    <xf numFmtId="0" fontId="7" fillId="0" borderId="0" xfId="0" applyFont="1" applyFill="1" applyBorder="1" applyAlignment="1">
      <alignment vertical="top"/>
    </xf>
    <xf numFmtId="0" fontId="3" fillId="0" borderId="0" xfId="0" applyFont="1" applyFill="1"/>
    <xf numFmtId="0" fontId="3" fillId="0" borderId="0" xfId="0" applyFont="1" applyFill="1" applyBorder="1" applyAlignment="1">
      <alignment horizontal="right" vertical="top"/>
    </xf>
    <xf numFmtId="0" fontId="3" fillId="4" borderId="0" xfId="0" applyFont="1" applyFill="1" applyAlignment="1">
      <alignment horizontal="left" vertical="top" wrapText="1"/>
    </xf>
    <xf numFmtId="0" fontId="3" fillId="4" borderId="0" xfId="0" applyFont="1" applyFill="1" applyBorder="1" applyAlignment="1">
      <alignment vertical="top"/>
    </xf>
    <xf numFmtId="0" fontId="3" fillId="4" borderId="0" xfId="0" applyFont="1" applyFill="1" applyBorder="1" applyAlignment="1">
      <alignment horizontal="left" vertical="top" wrapText="1"/>
    </xf>
    <xf numFmtId="0" fontId="4" fillId="0" borderId="0" xfId="0" applyFont="1" applyFill="1" applyBorder="1" applyAlignment="1" applyProtection="1">
      <alignment vertical="center"/>
    </xf>
    <xf numFmtId="38" fontId="3" fillId="0" borderId="0" xfId="0" applyNumberFormat="1" applyFont="1" applyFill="1" applyBorder="1" applyProtection="1">
      <protection locked="0"/>
    </xf>
    <xf numFmtId="38" fontId="3" fillId="0" borderId="0" xfId="0" applyNumberFormat="1" applyFont="1" applyFill="1" applyBorder="1"/>
    <xf numFmtId="0" fontId="31" fillId="0" borderId="0" xfId="0" applyFont="1" applyFill="1" applyAlignment="1">
      <alignment horizontal="left" indent="2"/>
    </xf>
    <xf numFmtId="0" fontId="3" fillId="0" borderId="0" xfId="0" quotePrefix="1" applyFont="1" applyFill="1" applyBorder="1" applyAlignment="1">
      <alignment horizontal="right" vertical="top"/>
    </xf>
    <xf numFmtId="37" fontId="4" fillId="0" borderId="0" xfId="22" applyFont="1" applyFill="1" applyBorder="1" applyAlignment="1" applyProtection="1">
      <alignment horizontal="left"/>
    </xf>
    <xf numFmtId="0" fontId="3" fillId="0" borderId="0" xfId="20" applyFont="1" applyFill="1" applyBorder="1" applyAlignment="1" applyProtection="1">
      <alignment horizontal="center"/>
    </xf>
    <xf numFmtId="164" fontId="3" fillId="0" borderId="5" xfId="20" applyNumberFormat="1" applyFont="1" applyFill="1" applyBorder="1" applyProtection="1"/>
    <xf numFmtId="0" fontId="3" fillId="0" borderId="0" xfId="20" applyFont="1" applyFill="1" applyBorder="1" applyProtection="1"/>
    <xf numFmtId="0" fontId="3" fillId="0" borderId="8" xfId="20" applyFont="1" applyFill="1" applyBorder="1" applyProtection="1"/>
    <xf numFmtId="0" fontId="3" fillId="0" borderId="23" xfId="0" applyFont="1" applyBorder="1" applyAlignment="1" applyProtection="1">
      <alignment vertical="center"/>
    </xf>
    <xf numFmtId="37" fontId="3" fillId="2" borderId="2" xfId="22" applyFont="1" applyFill="1" applyBorder="1" applyAlignment="1" applyProtection="1">
      <alignment horizontal="center"/>
    </xf>
    <xf numFmtId="37" fontId="3" fillId="2" borderId="22" xfId="22" applyFont="1" applyFill="1" applyBorder="1" applyAlignment="1" applyProtection="1">
      <alignment horizontal="center"/>
    </xf>
    <xf numFmtId="0" fontId="7" fillId="2" borderId="0" xfId="0" quotePrefix="1" applyFont="1" applyFill="1" applyBorder="1" applyAlignment="1">
      <alignment horizontal="left" vertical="top"/>
    </xf>
    <xf numFmtId="0" fontId="3" fillId="2" borderId="16" xfId="0" applyFont="1" applyFill="1" applyBorder="1" applyAlignment="1">
      <alignment vertical="center"/>
    </xf>
    <xf numFmtId="0" fontId="3" fillId="2" borderId="13" xfId="0" applyFont="1" applyFill="1" applyBorder="1" applyAlignment="1">
      <alignment vertical="center"/>
    </xf>
    <xf numFmtId="0" fontId="4" fillId="2" borderId="23" xfId="20" applyFont="1" applyFill="1" applyBorder="1" applyAlignment="1" applyProtection="1"/>
    <xf numFmtId="0" fontId="3" fillId="0" borderId="23" xfId="0" applyFont="1" applyFill="1" applyBorder="1" applyAlignment="1"/>
    <xf numFmtId="0" fontId="3" fillId="2" borderId="23" xfId="0" applyFont="1" applyFill="1" applyBorder="1" applyAlignment="1"/>
    <xf numFmtId="0" fontId="4" fillId="2" borderId="23" xfId="0" applyFont="1" applyFill="1" applyBorder="1" applyAlignment="1"/>
    <xf numFmtId="0" fontId="4" fillId="0" borderId="0" xfId="20" applyFont="1" applyFill="1" applyBorder="1" applyProtection="1"/>
    <xf numFmtId="0" fontId="3" fillId="0" borderId="0" xfId="20" applyFont="1" applyFill="1" applyBorder="1" applyProtection="1">
      <protection locked="0"/>
    </xf>
    <xf numFmtId="0" fontId="33" fillId="2" borderId="60" xfId="0" applyFont="1" applyFill="1" applyBorder="1" applyAlignment="1">
      <alignment vertical="top"/>
    </xf>
    <xf numFmtId="0" fontId="33" fillId="2" borderId="3" xfId="0" applyFont="1" applyFill="1" applyBorder="1" applyAlignment="1">
      <alignment horizontal="center" vertical="top"/>
    </xf>
    <xf numFmtId="0" fontId="34"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xf>
    <xf numFmtId="0" fontId="20" fillId="0" borderId="0" xfId="0" applyFont="1"/>
    <xf numFmtId="0" fontId="37" fillId="0" borderId="0" xfId="0" applyFont="1"/>
    <xf numFmtId="0" fontId="38" fillId="0" borderId="0" xfId="0" applyFont="1" applyAlignment="1">
      <alignment horizontal="center"/>
    </xf>
    <xf numFmtId="0" fontId="20" fillId="0" borderId="0" xfId="0" applyFont="1" applyAlignment="1">
      <alignment horizontal="center"/>
    </xf>
    <xf numFmtId="0" fontId="39"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2" fillId="0" borderId="0" xfId="0" applyFont="1" applyAlignment="1">
      <alignment horizontal="left"/>
    </xf>
    <xf numFmtId="0" fontId="44" fillId="0" borderId="0" xfId="0" applyFont="1" applyAlignment="1">
      <alignment horizontal="center"/>
    </xf>
    <xf numFmtId="0" fontId="29" fillId="6" borderId="33" xfId="0" applyFont="1" applyFill="1" applyBorder="1" applyAlignment="1">
      <alignment horizontal="center" vertical="top"/>
    </xf>
    <xf numFmtId="0" fontId="0" fillId="6" borderId="24" xfId="0" applyFill="1" applyBorder="1" applyAlignment="1">
      <alignment horizontal="center" vertical="top"/>
    </xf>
    <xf numFmtId="0" fontId="29" fillId="6" borderId="1" xfId="0" applyFont="1" applyFill="1" applyBorder="1" applyAlignment="1">
      <alignment horizontal="center" vertical="top"/>
    </xf>
    <xf numFmtId="0" fontId="0" fillId="6" borderId="23" xfId="0" applyFill="1" applyBorder="1" applyAlignment="1">
      <alignment horizontal="center" vertical="top"/>
    </xf>
    <xf numFmtId="0" fontId="29" fillId="6" borderId="32" xfId="0" applyFont="1" applyFill="1" applyBorder="1" applyAlignment="1">
      <alignment horizontal="center" vertical="top"/>
    </xf>
    <xf numFmtId="0" fontId="0" fillId="6" borderId="2" xfId="0" applyFill="1" applyBorder="1" applyAlignment="1">
      <alignment horizontal="center" vertical="top"/>
    </xf>
    <xf numFmtId="0" fontId="4" fillId="2" borderId="0" xfId="0" applyFont="1" applyFill="1" applyBorder="1"/>
    <xf numFmtId="0" fontId="3" fillId="3" borderId="61" xfId="0" applyFont="1" applyFill="1" applyBorder="1" applyAlignment="1" applyProtection="1">
      <alignment horizontal="center"/>
      <protection locked="0"/>
    </xf>
    <xf numFmtId="0" fontId="3" fillId="3" borderId="62" xfId="0" applyFont="1" applyFill="1" applyBorder="1" applyAlignment="1" applyProtection="1">
      <alignment horizontal="center"/>
      <protection locked="0"/>
    </xf>
    <xf numFmtId="0" fontId="3" fillId="3" borderId="63" xfId="0" applyFont="1" applyFill="1" applyBorder="1" applyAlignment="1" applyProtection="1">
      <alignment horizontal="center"/>
      <protection locked="0"/>
    </xf>
    <xf numFmtId="14" fontId="3" fillId="3" borderId="6" xfId="0" quotePrefix="1" applyNumberFormat="1" applyFont="1" applyFill="1" applyBorder="1" applyAlignment="1" applyProtection="1">
      <alignment horizontal="center"/>
      <protection locked="0"/>
    </xf>
    <xf numFmtId="14" fontId="3" fillId="3" borderId="4" xfId="0" quotePrefix="1" applyNumberFormat="1" applyFont="1" applyFill="1" applyBorder="1" applyAlignment="1" applyProtection="1">
      <alignment horizontal="center"/>
      <protection locked="0"/>
    </xf>
    <xf numFmtId="14" fontId="3" fillId="3" borderId="7" xfId="0" quotePrefix="1" applyNumberFormat="1"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2" fillId="6" borderId="33" xfId="0" applyFont="1" applyFill="1" applyBorder="1" applyAlignment="1">
      <alignment horizontal="center"/>
    </xf>
    <xf numFmtId="0" fontId="2" fillId="6" borderId="8" xfId="0" applyFont="1" applyFill="1" applyBorder="1" applyAlignment="1">
      <alignment horizontal="center"/>
    </xf>
    <xf numFmtId="0" fontId="2" fillId="6" borderId="24" xfId="0" applyFont="1" applyFill="1" applyBorder="1" applyAlignment="1">
      <alignment horizontal="center"/>
    </xf>
    <xf numFmtId="0" fontId="2" fillId="6" borderId="1" xfId="0" applyFont="1" applyFill="1" applyBorder="1" applyAlignment="1">
      <alignment horizontal="center"/>
    </xf>
    <xf numFmtId="0" fontId="2" fillId="6" borderId="0" xfId="0" applyFont="1" applyFill="1" applyBorder="1" applyAlignment="1">
      <alignment horizontal="center"/>
    </xf>
    <xf numFmtId="0" fontId="2" fillId="6" borderId="23" xfId="0" applyFont="1" applyFill="1" applyBorder="1" applyAlignment="1">
      <alignment horizontal="center"/>
    </xf>
    <xf numFmtId="0" fontId="2" fillId="6" borderId="32" xfId="0" applyFont="1" applyFill="1" applyBorder="1" applyAlignment="1">
      <alignment horizontal="center"/>
    </xf>
    <xf numFmtId="0" fontId="2" fillId="6" borderId="17" xfId="0" applyFont="1" applyFill="1" applyBorder="1" applyAlignment="1">
      <alignment horizontal="center"/>
    </xf>
    <xf numFmtId="0" fontId="2" fillId="6" borderId="2"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6" borderId="0" xfId="0" applyFont="1" applyFill="1" applyBorder="1" applyAlignment="1"/>
    <xf numFmtId="0" fontId="3" fillId="6" borderId="23" xfId="0" applyFont="1" applyFill="1" applyBorder="1" applyAlignme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6" borderId="33" xfId="20" applyFont="1" applyFill="1" applyBorder="1" applyAlignment="1" applyProtection="1">
      <alignment horizontal="center"/>
    </xf>
    <xf numFmtId="0" fontId="4" fillId="6" borderId="8" xfId="20" applyFont="1" applyFill="1" applyBorder="1" applyAlignment="1" applyProtection="1">
      <alignment horizontal="center"/>
    </xf>
    <xf numFmtId="0" fontId="4" fillId="6" borderId="1" xfId="20" applyFont="1" applyFill="1" applyBorder="1" applyAlignment="1" applyProtection="1">
      <alignment horizontal="center"/>
    </xf>
    <xf numFmtId="0" fontId="4" fillId="6" borderId="0" xfId="20" applyFont="1" applyFill="1" applyBorder="1" applyAlignment="1" applyProtection="1">
      <alignment horizontal="center"/>
    </xf>
    <xf numFmtId="37" fontId="3" fillId="2" borderId="5" xfId="22" applyFont="1" applyFill="1" applyBorder="1" applyAlignment="1" applyProtection="1">
      <alignment horizontal="center"/>
    </xf>
    <xf numFmtId="0" fontId="3" fillId="0" borderId="3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17" xfId="0" applyFont="1" applyBorder="1" applyAlignment="1" applyProtection="1">
      <alignment horizontal="center" vertical="center"/>
    </xf>
    <xf numFmtId="14" fontId="2" fillId="6" borderId="1" xfId="20" applyNumberFormat="1" applyFont="1" applyFill="1" applyBorder="1" applyAlignment="1" applyProtection="1">
      <alignment horizontal="center"/>
    </xf>
    <xf numFmtId="14" fontId="2" fillId="6" borderId="0" xfId="20" applyNumberFormat="1" applyFont="1" applyFill="1" applyBorder="1" applyAlignment="1" applyProtection="1">
      <alignment horizontal="center"/>
    </xf>
    <xf numFmtId="37" fontId="3" fillId="2" borderId="6" xfId="22" applyFont="1" applyFill="1" applyBorder="1" applyAlignment="1" applyProtection="1">
      <alignment horizontal="center"/>
    </xf>
    <xf numFmtId="37" fontId="3" fillId="2" borderId="4" xfId="22" applyFont="1" applyFill="1" applyBorder="1" applyAlignment="1" applyProtection="1">
      <alignment horizontal="center"/>
    </xf>
    <xf numFmtId="37" fontId="3" fillId="2" borderId="7" xfId="22" applyFont="1" applyFill="1" applyBorder="1" applyAlignment="1" applyProtection="1">
      <alignment horizontal="center"/>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3" xfId="0" applyFont="1" applyBorder="1" applyAlignment="1" applyProtection="1">
      <alignment horizontal="center" vertical="center"/>
    </xf>
    <xf numFmtId="0" fontId="15" fillId="6" borderId="32" xfId="0" applyFont="1" applyFill="1" applyBorder="1" applyAlignment="1" applyProtection="1">
      <alignment horizontal="center"/>
    </xf>
    <xf numFmtId="0" fontId="15" fillId="6" borderId="17" xfId="0" applyFont="1" applyFill="1" applyBorder="1" applyAlignment="1" applyProtection="1">
      <alignment horizontal="center"/>
    </xf>
    <xf numFmtId="0" fontId="15" fillId="6" borderId="2" xfId="0" applyFont="1" applyFill="1" applyBorder="1" applyAlignment="1" applyProtection="1">
      <alignment horizontal="center"/>
    </xf>
    <xf numFmtId="0" fontId="3" fillId="2" borderId="3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18" xfId="20" applyFont="1" applyFill="1" applyBorder="1" applyAlignment="1" applyProtection="1"/>
    <xf numFmtId="0" fontId="3" fillId="3" borderId="16" xfId="20" applyFont="1" applyFill="1" applyBorder="1" applyAlignment="1" applyProtection="1">
      <alignment horizontal="center"/>
      <protection locked="0"/>
    </xf>
    <xf numFmtId="0" fontId="3" fillId="3" borderId="13" xfId="20" applyFont="1" applyFill="1" applyBorder="1" applyAlignment="1" applyProtection="1">
      <alignment horizontal="center"/>
      <protection locked="0"/>
    </xf>
    <xf numFmtId="0" fontId="3" fillId="3" borderId="18" xfId="20" applyFont="1" applyFill="1" applyBorder="1" applyAlignment="1" applyProtection="1">
      <alignment horizontal="center"/>
      <protection locked="0"/>
    </xf>
    <xf numFmtId="0" fontId="3" fillId="3" borderId="12" xfId="20" applyFont="1" applyFill="1" applyBorder="1" applyAlignment="1" applyProtection="1">
      <alignment horizontal="center"/>
      <protection locked="0"/>
    </xf>
    <xf numFmtId="0" fontId="0" fillId="0" borderId="4" xfId="0" applyBorder="1" applyAlignment="1" applyProtection="1">
      <alignment horizontal="center"/>
    </xf>
    <xf numFmtId="0" fontId="0" fillId="0" borderId="7" xfId="0" applyBorder="1" applyAlignment="1" applyProtection="1">
      <alignment horizontal="center"/>
    </xf>
    <xf numFmtId="0" fontId="19" fillId="2" borderId="15" xfId="20" applyFont="1" applyFill="1" applyBorder="1" applyAlignment="1" applyProtection="1">
      <alignment horizontal="center" vertical="center" wrapText="1"/>
    </xf>
    <xf numFmtId="0" fontId="19" fillId="2" borderId="22" xfId="20" applyFont="1" applyFill="1" applyBorder="1" applyAlignment="1" applyProtection="1">
      <alignment horizontal="center" vertical="center" wrapText="1"/>
    </xf>
    <xf numFmtId="0" fontId="2" fillId="6" borderId="33" xfId="20" applyFont="1" applyFill="1" applyBorder="1" applyAlignment="1" applyProtection="1">
      <alignment horizontal="center"/>
    </xf>
    <xf numFmtId="0" fontId="2" fillId="6" borderId="8" xfId="20" applyFont="1" applyFill="1" applyBorder="1" applyAlignment="1" applyProtection="1">
      <alignment horizontal="center"/>
    </xf>
    <xf numFmtId="0" fontId="2" fillId="6" borderId="24" xfId="20" applyFont="1" applyFill="1" applyBorder="1" applyAlignment="1" applyProtection="1">
      <alignment horizontal="center"/>
    </xf>
    <xf numFmtId="0" fontId="2" fillId="6" borderId="1" xfId="20" applyFont="1" applyFill="1" applyBorder="1" applyAlignment="1" applyProtection="1">
      <alignment horizontal="center"/>
    </xf>
    <xf numFmtId="0" fontId="2" fillId="6" borderId="0" xfId="20" applyFont="1" applyFill="1" applyBorder="1" applyAlignment="1" applyProtection="1">
      <alignment horizontal="center"/>
    </xf>
    <xf numFmtId="0" fontId="2" fillId="6" borderId="23" xfId="20" applyFont="1" applyFill="1" applyBorder="1" applyAlignment="1" applyProtection="1">
      <alignment horizontal="center"/>
    </xf>
    <xf numFmtId="0" fontId="2" fillId="6" borderId="32" xfId="20" applyFont="1" applyFill="1" applyBorder="1" applyAlignment="1" applyProtection="1">
      <alignment horizontal="center"/>
    </xf>
    <xf numFmtId="0" fontId="2" fillId="6" borderId="17" xfId="20" applyFont="1" applyFill="1" applyBorder="1" applyAlignment="1" applyProtection="1">
      <alignment horizontal="center"/>
    </xf>
    <xf numFmtId="0" fontId="2" fillId="6" borderId="2" xfId="20" applyFont="1" applyFill="1" applyBorder="1" applyAlignment="1" applyProtection="1">
      <alignment horizontal="center"/>
    </xf>
    <xf numFmtId="0" fontId="3" fillId="2" borderId="14" xfId="20" applyFont="1" applyFill="1" applyBorder="1" applyAlignment="1" applyProtection="1">
      <alignment horizontal="center" vertical="center" wrapText="1"/>
    </xf>
    <xf numFmtId="0" fontId="3" fillId="2" borderId="15" xfId="20" applyFont="1" applyFill="1" applyBorder="1" applyAlignment="1" applyProtection="1">
      <alignment horizontal="center" vertical="center" wrapText="1"/>
    </xf>
    <xf numFmtId="0" fontId="3" fillId="2" borderId="22" xfId="20" applyFont="1" applyFill="1" applyBorder="1" applyAlignment="1" applyProtection="1">
      <alignment horizontal="center" vertical="center" wrapText="1"/>
    </xf>
    <xf numFmtId="0" fontId="3" fillId="2" borderId="33" xfId="20" applyFont="1" applyFill="1" applyBorder="1" applyAlignment="1" applyProtection="1">
      <alignment horizontal="center" vertical="center"/>
    </xf>
    <xf numFmtId="0" fontId="3" fillId="2" borderId="24" xfId="20" applyFont="1" applyFill="1" applyBorder="1" applyAlignment="1" applyProtection="1">
      <alignment horizontal="center" vertical="center"/>
    </xf>
    <xf numFmtId="0" fontId="0" fillId="0" borderId="24" xfId="0" applyBorder="1" applyAlignment="1">
      <alignment horizontal="center"/>
    </xf>
    <xf numFmtId="0" fontId="0" fillId="0" borderId="23" xfId="0" applyBorder="1" applyAlignment="1">
      <alignment horizontal="center"/>
    </xf>
    <xf numFmtId="0" fontId="0" fillId="0" borderId="2" xfId="0" applyBorder="1" applyAlignment="1">
      <alignment horizontal="center"/>
    </xf>
    <xf numFmtId="0" fontId="19" fillId="2" borderId="1" xfId="20" applyFont="1" applyFill="1" applyBorder="1" applyAlignment="1" applyProtection="1">
      <alignment horizontal="center" vertical="center" wrapText="1"/>
    </xf>
    <xf numFmtId="0" fontId="19" fillId="2" borderId="23" xfId="20" applyFont="1" applyFill="1" applyBorder="1" applyAlignment="1" applyProtection="1">
      <alignment horizontal="center" vertical="center" wrapText="1"/>
    </xf>
    <xf numFmtId="0" fontId="19" fillId="2" borderId="32" xfId="20" applyFont="1" applyFill="1" applyBorder="1" applyAlignment="1" applyProtection="1">
      <alignment horizontal="center" vertical="center" wrapText="1"/>
    </xf>
    <xf numFmtId="0" fontId="19" fillId="2" borderId="2" xfId="20" applyFont="1" applyFill="1" applyBorder="1" applyAlignment="1" applyProtection="1">
      <alignment horizontal="center" vertical="center" wrapText="1"/>
    </xf>
    <xf numFmtId="0" fontId="12" fillId="2" borderId="0" xfId="20" applyFont="1" applyFill="1" applyBorder="1" applyAlignment="1" applyProtection="1">
      <alignment horizontal="left"/>
    </xf>
    <xf numFmtId="0" fontId="2" fillId="6" borderId="33" xfId="20" applyFont="1" applyFill="1" applyBorder="1" applyAlignment="1" applyProtection="1">
      <alignment horizontal="center" vertical="center" wrapText="1"/>
    </xf>
    <xf numFmtId="0" fontId="2" fillId="6" borderId="8" xfId="20" applyFont="1" applyFill="1" applyBorder="1" applyAlignment="1" applyProtection="1">
      <alignment horizontal="center" vertical="center" wrapText="1"/>
    </xf>
    <xf numFmtId="0" fontId="2" fillId="6" borderId="24" xfId="20" applyFont="1" applyFill="1" applyBorder="1" applyAlignment="1" applyProtection="1">
      <alignment horizontal="center" vertical="center" wrapText="1"/>
    </xf>
    <xf numFmtId="0" fontId="2" fillId="6" borderId="1" xfId="20" applyFont="1" applyFill="1" applyBorder="1" applyAlignment="1" applyProtection="1">
      <alignment horizontal="center" vertical="center" wrapText="1"/>
    </xf>
    <xf numFmtId="0" fontId="2" fillId="6" borderId="0" xfId="20" applyFont="1" applyFill="1" applyBorder="1" applyAlignment="1" applyProtection="1">
      <alignment horizontal="center" vertical="center" wrapText="1"/>
    </xf>
    <xf numFmtId="0" fontId="2" fillId="6" borderId="23" xfId="20" applyFont="1" applyFill="1" applyBorder="1" applyAlignment="1" applyProtection="1">
      <alignment horizontal="center" vertical="center" wrapText="1"/>
    </xf>
    <xf numFmtId="0" fontId="3" fillId="2" borderId="18" xfId="20" applyFont="1" applyFill="1" applyBorder="1" applyProtection="1"/>
    <xf numFmtId="0" fontId="3" fillId="2" borderId="12" xfId="20" applyFont="1" applyFill="1" applyBorder="1" applyProtection="1"/>
    <xf numFmtId="0" fontId="3" fillId="2" borderId="0" xfId="20" applyFont="1" applyFill="1" applyBorder="1" applyProtection="1"/>
    <xf numFmtId="0" fontId="0" fillId="0" borderId="33" xfId="0" applyBorder="1" applyAlignment="1" applyProtection="1">
      <alignment horizontal="center" vertical="center"/>
    </xf>
    <xf numFmtId="0" fontId="0" fillId="0" borderId="8" xfId="0" applyBorder="1" applyAlignment="1" applyProtection="1">
      <alignment horizontal="center" vertical="center"/>
    </xf>
    <xf numFmtId="0" fontId="0" fillId="0" borderId="24" xfId="0" applyBorder="1" applyAlignment="1" applyProtection="1">
      <alignment horizontal="center" vertical="center"/>
    </xf>
    <xf numFmtId="0" fontId="0" fillId="0" borderId="32" xfId="0" applyBorder="1" applyAlignment="1" applyProtection="1">
      <alignment horizontal="center" vertical="center"/>
    </xf>
    <xf numFmtId="0" fontId="0" fillId="0" borderId="17" xfId="0" applyBorder="1" applyAlignment="1" applyProtection="1">
      <alignment horizontal="center" vertical="center"/>
    </xf>
    <xf numFmtId="0" fontId="0" fillId="0" borderId="2" xfId="0" applyBorder="1" applyAlignment="1" applyProtection="1">
      <alignment horizontal="center" vertical="center"/>
    </xf>
    <xf numFmtId="0" fontId="3" fillId="2" borderId="16" xfId="20" applyFont="1" applyFill="1" applyBorder="1" applyProtection="1"/>
    <xf numFmtId="0" fontId="3" fillId="2" borderId="13" xfId="20" applyFont="1" applyFill="1" applyBorder="1" applyProtection="1"/>
    <xf numFmtId="0" fontId="0" fillId="0" borderId="5" xfId="0" applyBorder="1" applyAlignment="1" applyProtection="1">
      <alignment horizontal="center" vertical="center"/>
    </xf>
    <xf numFmtId="0" fontId="4" fillId="2" borderId="0" xfId="20" applyFont="1" applyFill="1" applyBorder="1" applyProtection="1"/>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4" fillId="2" borderId="18" xfId="20" applyFont="1" applyFill="1" applyBorder="1" applyProtection="1"/>
    <xf numFmtId="0" fontId="3" fillId="4" borderId="6"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9" fontId="0" fillId="0" borderId="0" xfId="0" applyNumberFormat="1" applyAlignment="1">
      <alignment horizontal="center"/>
    </xf>
    <xf numFmtId="0" fontId="0" fillId="0" borderId="0" xfId="0" applyAlignment="1">
      <alignment horizontal="center"/>
    </xf>
    <xf numFmtId="0" fontId="3" fillId="0" borderId="4"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4" borderId="8"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9" fontId="0" fillId="0" borderId="34" xfId="0" applyNumberFormat="1" applyBorder="1" applyAlignment="1">
      <alignment horizontal="center"/>
    </xf>
    <xf numFmtId="0" fontId="0" fillId="0" borderId="34" xfId="0" applyBorder="1" applyAlignment="1">
      <alignment horizontal="center"/>
    </xf>
    <xf numFmtId="0" fontId="3" fillId="2" borderId="0" xfId="0" applyFont="1" applyFill="1" applyBorder="1" applyAlignment="1" applyProtection="1">
      <alignment horizontal="left" vertical="center" wrapText="1"/>
    </xf>
    <xf numFmtId="0" fontId="3" fillId="0" borderId="0" xfId="0" applyFont="1" applyFill="1" applyBorder="1" applyAlignment="1">
      <alignment horizontal="left" vertical="top" wrapText="1"/>
    </xf>
    <xf numFmtId="0" fontId="3" fillId="0" borderId="8"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15" fillId="6" borderId="33" xfId="0" applyFont="1" applyFill="1" applyBorder="1" applyAlignment="1" applyProtection="1">
      <alignment horizontal="center"/>
    </xf>
    <xf numFmtId="0" fontId="15" fillId="6" borderId="8" xfId="0" applyFont="1" applyFill="1" applyBorder="1" applyAlignment="1" applyProtection="1">
      <alignment horizontal="center"/>
    </xf>
    <xf numFmtId="0" fontId="15" fillId="6" borderId="24" xfId="0" applyFont="1" applyFill="1" applyBorder="1" applyAlignment="1" applyProtection="1">
      <alignment horizontal="center"/>
    </xf>
    <xf numFmtId="0" fontId="15" fillId="6" borderId="1" xfId="0" applyFont="1" applyFill="1" applyBorder="1" applyAlignment="1" applyProtection="1">
      <alignment horizontal="center"/>
    </xf>
    <xf numFmtId="0" fontId="15" fillId="6" borderId="0" xfId="0" applyFont="1" applyFill="1" applyBorder="1" applyAlignment="1" applyProtection="1">
      <alignment horizontal="center"/>
    </xf>
    <xf numFmtId="0" fontId="15" fillId="6" borderId="23" xfId="0" applyFont="1" applyFill="1" applyBorder="1" applyAlignment="1" applyProtection="1">
      <alignment horizontal="center"/>
    </xf>
    <xf numFmtId="0" fontId="3" fillId="2" borderId="5" xfId="0" applyFont="1" applyFill="1" applyBorder="1" applyAlignment="1" applyProtection="1">
      <alignment horizontal="center"/>
    </xf>
    <xf numFmtId="0" fontId="3" fillId="2" borderId="5" xfId="0" applyFont="1" applyFill="1" applyBorder="1" applyAlignment="1" applyProtection="1">
      <alignment horizontal="center" vertical="center" wrapText="1"/>
    </xf>
    <xf numFmtId="0" fontId="3" fillId="3" borderId="0" xfId="0" applyFont="1" applyFill="1" applyBorder="1" applyAlignment="1">
      <alignment horizontal="left" vertical="top"/>
    </xf>
    <xf numFmtId="0" fontId="32" fillId="0" borderId="0" xfId="0" applyFont="1" applyAlignment="1">
      <alignment horizontal="left" wrapText="1"/>
    </xf>
    <xf numFmtId="0" fontId="3" fillId="0" borderId="0"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2" borderId="1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0" fillId="0" borderId="14" xfId="0" applyBorder="1" applyAlignment="1">
      <alignment horizontal="center"/>
    </xf>
    <xf numFmtId="0" fontId="0" fillId="0" borderId="22" xfId="0" applyBorder="1" applyAlignment="1">
      <alignment horizontal="center"/>
    </xf>
    <xf numFmtId="0" fontId="3" fillId="2" borderId="0" xfId="0" applyFont="1" applyFill="1" applyBorder="1" applyAlignment="1">
      <alignment horizontal="left" vertical="top" wrapText="1"/>
    </xf>
    <xf numFmtId="0" fontId="3" fillId="2" borderId="23" xfId="0" applyFont="1" applyFill="1" applyBorder="1" applyAlignment="1">
      <alignment horizontal="left" vertical="top" wrapText="1"/>
    </xf>
    <xf numFmtId="14" fontId="2" fillId="6" borderId="32" xfId="20" applyNumberFormat="1" applyFont="1" applyFill="1" applyBorder="1" applyAlignment="1" applyProtection="1">
      <alignment horizontal="center"/>
    </xf>
    <xf numFmtId="14" fontId="2" fillId="6" borderId="17" xfId="20" applyNumberFormat="1" applyFont="1" applyFill="1" applyBorder="1" applyAlignment="1" applyProtection="1">
      <alignment horizontal="center"/>
    </xf>
    <xf numFmtId="0" fontId="2" fillId="6" borderId="33" xfId="0" applyFont="1" applyFill="1" applyBorder="1" applyAlignment="1">
      <alignment horizontal="center" vertical="top" wrapText="1"/>
    </xf>
    <xf numFmtId="0" fontId="2" fillId="6" borderId="8" xfId="0" applyFont="1" applyFill="1" applyBorder="1" applyAlignment="1">
      <alignment horizontal="center" vertical="top" wrapText="1"/>
    </xf>
    <xf numFmtId="0" fontId="2" fillId="6" borderId="24" xfId="0" applyFont="1" applyFill="1" applyBorder="1" applyAlignment="1">
      <alignment horizontal="center" vertical="top" wrapText="1"/>
    </xf>
    <xf numFmtId="0" fontId="2" fillId="6" borderId="1" xfId="0" applyFont="1" applyFill="1" applyBorder="1" applyAlignment="1">
      <alignment horizontal="center" vertical="top" wrapText="1"/>
    </xf>
    <xf numFmtId="0" fontId="2" fillId="6" borderId="0" xfId="0" applyFont="1" applyFill="1" applyBorder="1" applyAlignment="1">
      <alignment horizontal="center" vertical="top" wrapText="1"/>
    </xf>
    <xf numFmtId="0" fontId="2" fillId="6" borderId="23" xfId="0" applyFont="1" applyFill="1" applyBorder="1" applyAlignment="1">
      <alignment horizontal="center" vertical="top" wrapText="1"/>
    </xf>
    <xf numFmtId="0" fontId="3" fillId="2" borderId="0" xfId="19" applyFont="1" applyFill="1" applyAlignment="1">
      <alignment vertical="top" wrapText="1"/>
    </xf>
    <xf numFmtId="0" fontId="3" fillId="4" borderId="0" xfId="0" applyFont="1" applyFill="1" applyAlignment="1">
      <alignment horizontal="left" vertical="top" wrapText="1"/>
    </xf>
    <xf numFmtId="0" fontId="3" fillId="4" borderId="23" xfId="0" applyFont="1" applyFill="1" applyBorder="1" applyAlignment="1">
      <alignment horizontal="left" vertical="top" wrapText="1"/>
    </xf>
    <xf numFmtId="0" fontId="3" fillId="4" borderId="0" xfId="0" applyFont="1" applyFill="1" applyBorder="1" applyAlignment="1">
      <alignment horizontal="left" vertical="center" wrapText="1"/>
    </xf>
    <xf numFmtId="0" fontId="3" fillId="2" borderId="0" xfId="0" applyFont="1" applyFill="1" applyBorder="1" applyAlignment="1">
      <alignment horizontal="center"/>
    </xf>
    <xf numFmtId="0" fontId="3" fillId="2" borderId="0" xfId="0" applyFont="1" applyFill="1" applyBorder="1" applyAlignment="1">
      <alignment vertical="top" wrapText="1"/>
    </xf>
    <xf numFmtId="0" fontId="3" fillId="2" borderId="0" xfId="0" applyFont="1" applyFill="1" applyBorder="1" applyAlignment="1">
      <alignment vertical="center" wrapText="1"/>
    </xf>
    <xf numFmtId="0" fontId="3" fillId="2" borderId="0" xfId="0" applyFont="1" applyFill="1" applyBorder="1" applyAlignment="1">
      <alignment wrapText="1"/>
    </xf>
    <xf numFmtId="0" fontId="0" fillId="2" borderId="0" xfId="0" applyFill="1" applyAlignment="1">
      <alignment wrapText="1"/>
    </xf>
    <xf numFmtId="0" fontId="4" fillId="2" borderId="0" xfId="0" applyFont="1" applyFill="1" applyBorder="1" applyAlignment="1">
      <alignment vertical="center"/>
    </xf>
    <xf numFmtId="0" fontId="4" fillId="2" borderId="0" xfId="0" applyFont="1" applyFill="1" applyBorder="1" applyAlignment="1"/>
    <xf numFmtId="0" fontId="2" fillId="6" borderId="33"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3" fillId="2" borderId="0" xfId="0" applyNumberFormat="1" applyFont="1" applyFill="1" applyBorder="1" applyAlignment="1">
      <alignment horizontal="left" vertical="top"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wrapText="1"/>
    </xf>
    <xf numFmtId="0" fontId="2" fillId="2" borderId="0" xfId="0" applyFont="1" applyFill="1" applyBorder="1" applyAlignment="1">
      <alignment vertical="center"/>
    </xf>
    <xf numFmtId="0" fontId="2" fillId="2" borderId="0" xfId="0" applyFont="1" applyFill="1" applyBorder="1" applyAlignment="1"/>
    <xf numFmtId="0" fontId="13" fillId="2" borderId="0" xfId="0" applyFont="1" applyFill="1" applyAlignment="1">
      <alignment vertical="top" wrapText="1"/>
    </xf>
    <xf numFmtId="0" fontId="2" fillId="0" borderId="0" xfId="0" applyFont="1" applyFill="1" applyBorder="1" applyAlignment="1">
      <alignment vertical="center"/>
    </xf>
    <xf numFmtId="0" fontId="2" fillId="0" borderId="0" xfId="0" applyFont="1" applyFill="1" applyBorder="1" applyAlignment="1"/>
    <xf numFmtId="0" fontId="0" fillId="2" borderId="0" xfId="0" applyFill="1" applyBorder="1" applyAlignment="1">
      <alignment vertical="top" wrapText="1"/>
    </xf>
    <xf numFmtId="0" fontId="3" fillId="0" borderId="3" xfId="0" applyFont="1" applyFill="1" applyBorder="1" applyAlignment="1" applyProtection="1">
      <alignment vertical="top" wrapText="1"/>
      <protection locked="0"/>
    </xf>
    <xf numFmtId="0" fontId="3" fillId="0" borderId="3" xfId="0" applyFont="1" applyFill="1" applyBorder="1" applyAlignment="1" applyProtection="1">
      <alignment horizontal="center" vertical="top"/>
      <protection locked="0"/>
    </xf>
    <xf numFmtId="0" fontId="5" fillId="2" borderId="0" xfId="0" applyFont="1" applyFill="1" applyBorder="1" applyAlignment="1">
      <alignment horizontal="left" vertical="center" wrapText="1"/>
    </xf>
    <xf numFmtId="0" fontId="0" fillId="0" borderId="0" xfId="0" applyAlignment="1">
      <alignment wrapText="1"/>
    </xf>
    <xf numFmtId="0" fontId="3" fillId="0" borderId="0" xfId="0" applyFont="1" applyFill="1" applyBorder="1" applyAlignment="1">
      <alignment vertical="top" wrapText="1"/>
    </xf>
    <xf numFmtId="0" fontId="0" fillId="2" borderId="0" xfId="0" applyFill="1" applyAlignment="1">
      <alignment vertical="top" wrapText="1"/>
    </xf>
    <xf numFmtId="0" fontId="0" fillId="0" borderId="5" xfId="0" applyBorder="1" applyAlignment="1">
      <alignment horizontal="center"/>
    </xf>
  </cellXfs>
  <cellStyles count="31">
    <cellStyle name="Bold 11" xfId="1"/>
    <cellStyle name="Comma" xfId="2" builtinId="3"/>
    <cellStyle name="Date" xfId="3"/>
    <cellStyle name="Decimal 1" xfId="4"/>
    <cellStyle name="Decimal 2" xfId="5"/>
    <cellStyle name="Decimal 3" xfId="6"/>
    <cellStyle name="Hyperlink" xfId="7" builtinId="8"/>
    <cellStyle name="Input" xfId="8" builtinId="20" customBuiltin="1"/>
    <cellStyle name="Input %" xfId="9"/>
    <cellStyle name="Input 1" xfId="10"/>
    <cellStyle name="Input 3" xfId="11"/>
    <cellStyle name="Milliers [0]_EDYAN" xfId="12"/>
    <cellStyle name="Milliers_EDYAN" xfId="13"/>
    <cellStyle name="Monétaire [0]_EDYAN" xfId="14"/>
    <cellStyle name="Monétaire_EDYAN" xfId="15"/>
    <cellStyle name="Month" xfId="16"/>
    <cellStyle name="Normal" xfId="0" builtinId="0"/>
    <cellStyle name="Normal - Style1" xfId="17"/>
    <cellStyle name="Normal 11" xfId="18"/>
    <cellStyle name="Normal 2" xfId="19"/>
    <cellStyle name="Normal_LT2000 published version 3 update 4" xfId="20"/>
    <cellStyle name="Normal_LT2000 published version 3 update 4 2" xfId="21"/>
    <cellStyle name="Normal_STAR draft publication version 6" xfId="22"/>
    <cellStyle name="Percent ()" xfId="23"/>
    <cellStyle name="Percent 1" xfId="24"/>
    <cellStyle name="Percent 2" xfId="25"/>
    <cellStyle name="Sum" xfId="26"/>
    <cellStyle name="Sum %of HV" xfId="27"/>
    <cellStyle name="time" xfId="28"/>
    <cellStyle name="Underline 2" xfId="29"/>
    <cellStyle name="Year" xfId="30"/>
  </cellStyles>
  <dxfs count="16">
    <dxf>
      <font>
        <b val="0"/>
        <i val="0"/>
        <condense val="0"/>
        <extend val="0"/>
        <color indexed="8"/>
      </font>
    </dxf>
    <dxf>
      <font>
        <b/>
        <i val="0"/>
        <condense val="0"/>
        <extend val="0"/>
        <color indexed="10"/>
      </font>
    </dxf>
    <dxf>
      <font>
        <b val="0"/>
        <i val="0"/>
        <condense val="0"/>
        <extend val="0"/>
        <color indexed="8"/>
      </font>
    </dxf>
    <dxf>
      <font>
        <b/>
        <i val="0"/>
        <condense val="0"/>
        <extend val="0"/>
        <color indexed="10"/>
      </font>
    </dxf>
    <dxf>
      <font>
        <b val="0"/>
        <i val="0"/>
        <condense val="0"/>
        <extend val="0"/>
        <color indexed="8"/>
      </font>
    </dxf>
    <dxf>
      <font>
        <b/>
        <i val="0"/>
        <condense val="0"/>
        <extend val="0"/>
        <color indexed="10"/>
      </font>
    </dxf>
    <dxf>
      <font>
        <b val="0"/>
        <i val="0"/>
        <condense val="0"/>
        <extend val="0"/>
        <color indexed="8"/>
      </font>
    </dxf>
    <dxf>
      <font>
        <b/>
        <i val="0"/>
        <condense val="0"/>
        <extend val="0"/>
        <color indexed="10"/>
      </font>
    </dxf>
    <dxf>
      <font>
        <b val="0"/>
        <i val="0"/>
        <condense val="0"/>
        <extend val="0"/>
        <color indexed="8"/>
      </font>
    </dxf>
    <dxf>
      <font>
        <b/>
        <i val="0"/>
        <condense val="0"/>
        <extend val="0"/>
        <color indexed="10"/>
      </font>
    </dxf>
    <dxf>
      <font>
        <b val="0"/>
        <i val="0"/>
        <condense val="0"/>
        <extend val="0"/>
        <color indexed="8"/>
      </font>
    </dxf>
    <dxf>
      <font>
        <b/>
        <i val="0"/>
        <condense val="0"/>
        <extend val="0"/>
        <color indexed="10"/>
      </font>
    </dxf>
    <dxf>
      <font>
        <b val="0"/>
        <i val="0"/>
        <condense val="0"/>
        <extend val="0"/>
        <color indexed="8"/>
      </font>
    </dxf>
    <dxf>
      <font>
        <b/>
        <i val="0"/>
        <condense val="0"/>
        <extend val="0"/>
        <color indexed="10"/>
      </font>
    </dxf>
    <dxf>
      <font>
        <b val="0"/>
        <i val="0"/>
        <condense val="0"/>
        <extend val="0"/>
        <color indexed="8"/>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revisionHeaders" Target="revisions/revisionHeader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FIRA-DC\Clients\FIRST\NBF01%20SADC%20NBFI%20Regulars'%20Capacity%20Building%20Programme\NBF03%20Project%20Zambia\Insurance\3%20Statutory%20returns\qgen%20PIA%20Insurance%20Returns%20-%20ZLR1%20v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BFIRA-DC\Documents%20and%20Settings\JaniceAngove\Desktop\work%2020090321\NBF03%20Project%20Zambia\Pensions\statutory%20returns\qgen%20ZSR1%20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BFIRA-DC\Documents%20and%20Settings\JaniceAngove\Desktop\NBF03%20Project%20Zambia\Pensions\statutory%20returns\qgen%20PIA%20Pension%20Retunrs%20-%20ZLR1%20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1"/>
      <sheetName val="1.2"/>
      <sheetName val="2.1"/>
      <sheetName val="2.2"/>
      <sheetName val="3.1"/>
      <sheetName val="3.2"/>
      <sheetName val="3.3"/>
      <sheetName val="3.4"/>
      <sheetName val="3.5"/>
      <sheetName val="4.1"/>
      <sheetName val="4.2"/>
      <sheetName val="5"/>
      <sheetName val="6.1"/>
      <sheetName val="6.2"/>
      <sheetName val="6.3"/>
      <sheetName val="6.4"/>
      <sheetName val="6.5"/>
      <sheetName val="6.6"/>
      <sheetName val="6.7"/>
      <sheetName val="7"/>
      <sheetName val="8"/>
      <sheetName val="9.1"/>
      <sheetName val="9.2"/>
      <sheetName val="9.3"/>
      <sheetName val="9.4"/>
      <sheetName val="9.5"/>
      <sheetName val="9.6"/>
      <sheetName val="Lookup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2">
          <cell r="N2">
            <v>500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1"/>
      <sheetName val="1.2"/>
      <sheetName val="2.1"/>
      <sheetName val="2.2"/>
      <sheetName val="2.3"/>
      <sheetName val="2.4"/>
      <sheetName val="3.1"/>
      <sheetName val="3.2"/>
      <sheetName val="3.3"/>
      <sheetName val="3.4"/>
      <sheetName val="4.1"/>
      <sheetName val="4.2"/>
      <sheetName val="4.3"/>
      <sheetName val="4.4"/>
      <sheetName val="4.5"/>
      <sheetName val="4.6"/>
      <sheetName val="4.7"/>
      <sheetName val="4.8"/>
      <sheetName val="4.9"/>
      <sheetName val="4.10"/>
      <sheetName val="4.11"/>
      <sheetName val="5.1"/>
      <sheetName val="5.2"/>
      <sheetName val="5.3"/>
      <sheetName val="5.4"/>
      <sheetName val="5.5"/>
      <sheetName val="5.6"/>
      <sheetName val="5.7"/>
      <sheetName val="6"/>
      <sheetName val="6.1"/>
      <sheetName val="7"/>
      <sheetName val="8"/>
      <sheetName val="9"/>
      <sheetName val="10.1"/>
      <sheetName val="10.2"/>
      <sheetName val="11.1"/>
      <sheetName val="11.2"/>
      <sheetName val="11.3"/>
      <sheetName val="11.4"/>
      <sheetName val="Checks"/>
    </sheetNames>
    <sheetDataSet>
      <sheetData sheetId="0"/>
      <sheetData sheetId="1">
        <row r="10">
          <cell r="D10">
            <v>39447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1"/>
      <sheetName val="1.2"/>
      <sheetName val="2.1"/>
      <sheetName val="2.2"/>
      <sheetName val="3.1"/>
      <sheetName val="3.2"/>
      <sheetName val="3.3"/>
      <sheetName val="3.5"/>
      <sheetName val="3.6"/>
      <sheetName val="4.1"/>
      <sheetName val="4.2"/>
      <sheetName val="5"/>
      <sheetName val="6.1"/>
      <sheetName val="6.2"/>
      <sheetName val="6.3"/>
      <sheetName val="6.4"/>
      <sheetName val="6.5"/>
      <sheetName val="6.6"/>
      <sheetName val="6.7"/>
      <sheetName val="7"/>
      <sheetName val="8"/>
      <sheetName val="9.1"/>
      <sheetName val="9.2"/>
      <sheetName val="9.3"/>
      <sheetName val="9.4"/>
      <sheetName val="9.5"/>
      <sheetName val="9.6"/>
      <sheetName val="Lookups"/>
    </sheetNames>
    <sheetDataSet>
      <sheetData sheetId="0"/>
      <sheetData sheetId="1">
        <row r="10">
          <cell r="D10">
            <v>39447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revisions/_rels/revisionHeaders.xml.rels><?xml version="1.0" encoding="UTF-8" standalone="yes"?>
<Relationships xmlns="http://schemas.openxmlformats.org/package/2006/relationships"><Relationship Id="rId17"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8C664D5-29B2-4E9D-8131-2C09509D3EDB}" diskRevisions="1" revisionId="423" version="16">
  <header guid="{68C664D5-29B2-4E9D-8131-2C09509D3EDB}" dateTime="2013-10-24T08:31:50" maxSheetId="30" userName="Bontle Ndlovu" r:id="rId17">
    <sheetIdMap count="29">
      <sheetId val="29"/>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F0C1927A_B995_4F6F_ACAC_9BC2D4009037_.wvu.PrintArea" hidden="1" oldHidden="1">
    <formula>Index!$A$1:$C$42</formula>
  </rdn>
  <rdn rId="0" localSheetId="2" customView="1" name="Z_F0C1927A_B995_4F6F_ACAC_9BC2D4009037_.wvu.PrintArea" hidden="1" oldHidden="1">
    <formula>'1.1'!$A$1:$G$122</formula>
  </rdn>
  <rdn rId="0" localSheetId="3" customView="1" name="Z_F0C1927A_B995_4F6F_ACAC_9BC2D4009037_.wvu.PrintArea" hidden="1" oldHidden="1">
    <formula>'1.2'!$A$1:$G$26</formula>
  </rdn>
  <rdn rId="0" localSheetId="4" customView="1" name="Z_F0C1927A_B995_4F6F_ACAC_9BC2D4009037_.wvu.PrintArea" hidden="1" oldHidden="1">
    <formula>'1.3'!$A$1:$K$26</formula>
  </rdn>
  <rdn rId="0" localSheetId="5" customView="1" name="Z_F0C1927A_B995_4F6F_ACAC_9BC2D4009037_.wvu.PrintArea" hidden="1" oldHidden="1">
    <formula>'2'!$A$1:$G$29</formula>
  </rdn>
  <rdn rId="0" localSheetId="6" customView="1" name="Z_F0C1927A_B995_4F6F_ACAC_9BC2D4009037_.wvu.PrintArea" hidden="1" oldHidden="1">
    <formula>'3.1'!$A$1:$E$60</formula>
  </rdn>
  <rdn rId="0" localSheetId="7" customView="1" name="Z_F0C1927A_B995_4F6F_ACAC_9BC2D4009037_.wvu.PrintArea" hidden="1" oldHidden="1">
    <formula>'3.2'!$A$1:$G$53</formula>
  </rdn>
  <rdn rId="0" localSheetId="8" customView="1" name="Z_F0C1927A_B995_4F6F_ACAC_9BC2D4009037_.wvu.PrintArea" hidden="1" oldHidden="1">
    <formula>'3.3'!$A$1:$I$35</formula>
  </rdn>
  <rdn rId="0" localSheetId="9" customView="1" name="Z_F0C1927A_B995_4F6F_ACAC_9BC2D4009037_.wvu.PrintArea" hidden="1" oldHidden="1">
    <formula>'3.4'!$A$1:$F$39</formula>
  </rdn>
  <rdn rId="0" localSheetId="10" customView="1" name="Z_F0C1927A_B995_4F6F_ACAC_9BC2D4009037_.wvu.PrintArea" hidden="1" oldHidden="1">
    <formula>'3.5'!$A$1:$F$29</formula>
  </rdn>
  <rdn rId="0" localSheetId="11" customView="1" name="Z_F0C1927A_B995_4F6F_ACAC_9BC2D4009037_.wvu.PrintArea" hidden="1" oldHidden="1">
    <formula>'3.6'!$A$1:$L$44</formula>
  </rdn>
  <rdn rId="0" localSheetId="12" customView="1" name="Z_F0C1927A_B995_4F6F_ACAC_9BC2D4009037_.wvu.PrintArea" hidden="1" oldHidden="1">
    <formula>'3.7'!$A$1:$K$44</formula>
  </rdn>
  <rdn rId="0" localSheetId="13" customView="1" name="Z_F0C1927A_B995_4F6F_ACAC_9BC2D4009037_.wvu.PrintArea" hidden="1" oldHidden="1">
    <formula>'3.8'!$A$1:$L$38</formula>
  </rdn>
  <rdn rId="0" localSheetId="14" customView="1" name="Z_F0C1927A_B995_4F6F_ACAC_9BC2D4009037_.wvu.PrintArea" hidden="1" oldHidden="1">
    <formula>'4.1'!$A$1:$H$36</formula>
  </rdn>
  <rdn rId="0" localSheetId="15" customView="1" name="Z_F0C1927A_B995_4F6F_ACAC_9BC2D4009037_.wvu.PrintArea" hidden="1" oldHidden="1">
    <formula>'4.2'!$A$1:$I$87</formula>
  </rdn>
  <rdn rId="0" localSheetId="16" customView="1" name="Z_F0C1927A_B995_4F6F_ACAC_9BC2D4009037_.wvu.PrintArea" hidden="1" oldHidden="1">
    <formula>'4.3'!$A$1:$G$32</formula>
  </rdn>
  <rdn rId="0" localSheetId="17" customView="1" name="Z_F0C1927A_B995_4F6F_ACAC_9BC2D4009037_.wvu.PrintArea" hidden="1" oldHidden="1">
    <formula>'4.4'!$A$1:$I$80</formula>
  </rdn>
  <rdn rId="0" localSheetId="18" customView="1" name="Z_F0C1927A_B995_4F6F_ACAC_9BC2D4009037_.wvu.PrintArea" hidden="1" oldHidden="1">
    <formula>'4.5'!$A$1:$F$15</formula>
  </rdn>
  <rdn rId="0" localSheetId="19" customView="1" name="Z_F0C1927A_B995_4F6F_ACAC_9BC2D4009037_.wvu.PrintArea" hidden="1" oldHidden="1">
    <formula>'4.6'!$A$1:$F$41</formula>
  </rdn>
  <rdn rId="0" localSheetId="20" customView="1" name="Z_F0C1927A_B995_4F6F_ACAC_9BC2D4009037_.wvu.PrintArea" hidden="1" oldHidden="1">
    <formula>'4.7'!$A$1:$H$79</formula>
  </rdn>
  <rdn rId="0" localSheetId="21" customView="1" name="Z_F0C1927A_B995_4F6F_ACAC_9BC2D4009037_.wvu.PrintArea" hidden="1" oldHidden="1">
    <formula>'4.8'!$A$1:$L$42</formula>
  </rdn>
  <rdn rId="0" localSheetId="22" customView="1" name="Z_F0C1927A_B995_4F6F_ACAC_9BC2D4009037_.wvu.PrintArea" hidden="1" oldHidden="1">
    <formula>'4.9'!$A$1:$J$48</formula>
  </rdn>
  <rdn rId="0" localSheetId="23" customView="1" name="Z_F0C1927A_B995_4F6F_ACAC_9BC2D4009037_.wvu.PrintArea" hidden="1" oldHidden="1">
    <formula>'5'!$A$1:$D$71</formula>
  </rdn>
  <rdn rId="0" localSheetId="24" customView="1" name="Z_F0C1927A_B995_4F6F_ACAC_9BC2D4009037_.wvu.PrintArea" hidden="1" oldHidden="1">
    <formula>'6'!$A$1:$F$52</formula>
  </rdn>
  <rdn rId="0" localSheetId="25" customView="1" name="Z_F0C1927A_B995_4F6F_ACAC_9BC2D4009037_.wvu.PrintArea" hidden="1" oldHidden="1">
    <formula>'7.1'!$A$1:$E$101</formula>
  </rdn>
  <rdn rId="0" localSheetId="26" customView="1" name="Z_F0C1927A_B995_4F6F_ACAC_9BC2D4009037_.wvu.PrintArea" hidden="1" oldHidden="1">
    <formula>'7.2'!$A$1:$H$54</formula>
  </rdn>
  <rdn rId="0" localSheetId="26" customView="1" name="Z_F0C1927A_B995_4F6F_ACAC_9BC2D4009037_.wvu.Cols" hidden="1" oldHidden="1">
    <formula>'7.2'!$F:$F</formula>
  </rdn>
  <rcv guid="{F0C1927A-B995-4F6F-ACAC-9BC2D400903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68C664D5-29B2-4E9D-8131-2C09509D3EDB}" name="Tebogo O. Diwanga" id="-811076549" dateTime="2014-10-17T10:57:50"/>
  <userInfo guid="{68C664D5-29B2-4E9D-8131-2C09509D3EDB}" name="Kagiso Outlule" id="-897787229" dateTime="2016-09-28T08:58:24"/>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5" Type="http://schemas.openxmlformats.org/officeDocument/2006/relationships/printerSettings" Target="../printerSettings/printerSettings93.bin"/><Relationship Id="rId4" Type="http://schemas.openxmlformats.org/officeDocument/2006/relationships/printerSettings" Target="../printerSettings/printerSettings9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5" Type="http://schemas.openxmlformats.org/officeDocument/2006/relationships/printerSettings" Target="../printerSettings/printerSettings123.bin"/><Relationship Id="rId4" Type="http://schemas.openxmlformats.org/officeDocument/2006/relationships/printerSettings" Target="../printerSettings/printerSettings122.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5" Type="http://schemas.openxmlformats.org/officeDocument/2006/relationships/printerSettings" Target="../printerSettings/printerSettings128.bin"/><Relationship Id="rId4" Type="http://schemas.openxmlformats.org/officeDocument/2006/relationships/printerSettings" Target="../printerSettings/printerSettings12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5" Type="http://schemas.openxmlformats.org/officeDocument/2006/relationships/printerSettings" Target="../printerSettings/printerSettings133.bin"/><Relationship Id="rId4" Type="http://schemas.openxmlformats.org/officeDocument/2006/relationships/printerSettings" Target="../printerSettings/printerSettings132.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36.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 Id="rId5" Type="http://schemas.openxmlformats.org/officeDocument/2006/relationships/printerSettings" Target="../printerSettings/printerSettings138.bin"/><Relationship Id="rId4" Type="http://schemas.openxmlformats.org/officeDocument/2006/relationships/printerSettings" Target="../printerSettings/printerSettings13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tabSelected="1" view="pageBreakPreview" zoomScale="60" zoomScaleNormal="100" workbookViewId="0">
      <selection activeCell="L9" sqref="L9"/>
    </sheetView>
  </sheetViews>
  <sheetFormatPr defaultRowHeight="12.75"/>
  <sheetData>
    <row r="1" spans="2:8" ht="27.75">
      <c r="B1" s="391"/>
      <c r="C1" s="391"/>
      <c r="D1" s="391"/>
      <c r="E1" s="392" t="s">
        <v>552</v>
      </c>
      <c r="F1" s="391"/>
      <c r="G1" s="391"/>
      <c r="H1" s="391"/>
    </row>
    <row r="2" spans="2:8" ht="27.75">
      <c r="B2" s="391"/>
      <c r="C2" s="391"/>
      <c r="D2" s="391"/>
      <c r="E2" s="392" t="s">
        <v>553</v>
      </c>
      <c r="F2" s="391"/>
      <c r="G2" s="391"/>
      <c r="H2" s="391"/>
    </row>
    <row r="3" spans="2:8" ht="23.25">
      <c r="B3" s="393"/>
      <c r="C3" s="393"/>
      <c r="D3" s="393"/>
      <c r="E3" s="393"/>
      <c r="F3" s="393"/>
      <c r="G3" s="393"/>
      <c r="H3" s="393"/>
    </row>
    <row r="4" spans="2:8" ht="33">
      <c r="B4" s="394"/>
      <c r="C4" s="394"/>
      <c r="D4" s="394"/>
      <c r="E4" s="395"/>
      <c r="F4" s="394"/>
      <c r="G4" s="394"/>
      <c r="H4" s="394"/>
    </row>
    <row r="5" spans="2:8" ht="33">
      <c r="B5" s="394"/>
      <c r="C5" s="394"/>
      <c r="D5" s="394"/>
      <c r="E5" s="395"/>
      <c r="F5" s="394"/>
      <c r="G5" s="394"/>
      <c r="H5" s="394"/>
    </row>
    <row r="6" spans="2:8" ht="23.25">
      <c r="B6" s="394"/>
      <c r="C6" s="394"/>
      <c r="D6" s="394"/>
      <c r="E6" s="396"/>
      <c r="F6" s="394"/>
      <c r="G6" s="394"/>
      <c r="H6" s="394"/>
    </row>
    <row r="7" spans="2:8" ht="23.25">
      <c r="B7" s="394"/>
      <c r="C7" s="394"/>
      <c r="D7" s="394"/>
      <c r="E7" s="396"/>
      <c r="F7" s="394"/>
      <c r="G7" s="394"/>
      <c r="H7" s="394"/>
    </row>
    <row r="8" spans="2:8" ht="23.25">
      <c r="B8" s="394"/>
      <c r="C8" s="394"/>
      <c r="D8" s="394"/>
      <c r="E8" s="396"/>
      <c r="F8" s="394"/>
      <c r="G8" s="394"/>
      <c r="H8" s="394"/>
    </row>
    <row r="9" spans="2:8" ht="23.25">
      <c r="B9" s="394"/>
      <c r="C9" s="397"/>
      <c r="D9" s="397"/>
      <c r="E9" s="398" t="s">
        <v>556</v>
      </c>
      <c r="F9" s="397"/>
      <c r="G9" s="397"/>
      <c r="H9" s="394"/>
    </row>
    <row r="10" spans="2:8" ht="18.75">
      <c r="B10" s="394"/>
      <c r="C10" s="394"/>
      <c r="D10" s="394"/>
      <c r="E10" s="399" t="s">
        <v>554</v>
      </c>
      <c r="F10" s="394"/>
      <c r="G10" s="394"/>
      <c r="H10" s="394"/>
    </row>
    <row r="11" spans="2:8" ht="27.75">
      <c r="B11" s="394"/>
      <c r="C11" s="394"/>
      <c r="D11" s="394"/>
      <c r="E11" s="400"/>
      <c r="F11" s="394"/>
      <c r="G11" s="394"/>
      <c r="H11" s="394"/>
    </row>
    <row r="12" spans="2:8" ht="27.75">
      <c r="B12" s="394"/>
      <c r="C12" s="394"/>
      <c r="D12" s="394"/>
      <c r="E12" s="400"/>
      <c r="F12" s="394"/>
      <c r="G12" s="394"/>
      <c r="H12" s="394"/>
    </row>
    <row r="13" spans="2:8">
      <c r="B13" s="394"/>
      <c r="C13" s="394"/>
      <c r="D13" s="394"/>
      <c r="E13" s="401"/>
      <c r="F13" s="394"/>
      <c r="G13" s="394"/>
      <c r="H13" s="394"/>
    </row>
    <row r="14" spans="2:8">
      <c r="B14" s="394"/>
      <c r="C14" s="394"/>
      <c r="D14" s="394"/>
      <c r="E14" s="401"/>
      <c r="F14" s="394"/>
      <c r="G14" s="394"/>
      <c r="H14" s="394"/>
    </row>
    <row r="15" spans="2:8" ht="27">
      <c r="B15" s="394"/>
      <c r="C15" s="394"/>
      <c r="D15" s="394"/>
      <c r="E15" s="392" t="s">
        <v>557</v>
      </c>
      <c r="F15" s="394"/>
      <c r="G15" s="394"/>
      <c r="H15" s="394"/>
    </row>
    <row r="16" spans="2:8" ht="20.25">
      <c r="B16" s="394"/>
      <c r="C16" s="394"/>
      <c r="D16" s="394"/>
      <c r="E16" s="402" t="s">
        <v>558</v>
      </c>
      <c r="F16" s="394"/>
      <c r="G16" s="394"/>
      <c r="H16" s="394"/>
    </row>
    <row r="17" spans="2:8">
      <c r="B17" s="394"/>
      <c r="C17" s="394"/>
      <c r="D17" s="394"/>
      <c r="E17" s="403"/>
      <c r="F17" s="394"/>
      <c r="G17" s="394"/>
      <c r="H17" s="394"/>
    </row>
    <row r="18" spans="2:8">
      <c r="B18" s="394"/>
      <c r="C18" s="394"/>
      <c r="D18" s="394"/>
      <c r="E18" s="401"/>
      <c r="F18" s="394"/>
      <c r="G18" s="394"/>
      <c r="H18" s="394"/>
    </row>
    <row r="19" spans="2:8" ht="33">
      <c r="B19" s="394"/>
      <c r="C19" s="394"/>
      <c r="D19" s="394"/>
      <c r="E19" s="404"/>
      <c r="F19" s="394"/>
      <c r="G19" s="394"/>
      <c r="H19" s="394"/>
    </row>
    <row r="20" spans="2:8" ht="23.25">
      <c r="B20" s="394"/>
      <c r="C20" s="394"/>
      <c r="D20" s="394"/>
      <c r="E20" s="396"/>
      <c r="F20" s="394"/>
      <c r="G20" s="394"/>
      <c r="H20" s="394"/>
    </row>
    <row r="21" spans="2:8" ht="18.75">
      <c r="B21" s="394"/>
      <c r="C21" s="394"/>
      <c r="D21" s="394"/>
      <c r="E21" s="399" t="s">
        <v>555</v>
      </c>
      <c r="F21" s="394"/>
      <c r="G21" s="394"/>
      <c r="H21" s="394"/>
    </row>
  </sheetData>
  <customSheetViews>
    <customSheetView guid="{F0C1927A-B995-4F6F-ACAC-9BC2D4009037}" scale="60" showPageBreaks="1" view="pageBreakPreview">
      <selection activeCell="L9" sqref="L9"/>
      <pageMargins left="0.70866141732283472" right="0.70866141732283472" top="0.74803149606299213" bottom="0.74803149606299213" header="0.31496062992125984" footer="0.31496062992125984"/>
      <pageSetup scale="110" orientation="portrait" r:id="rId1"/>
    </customSheetView>
    <customSheetView guid="{9A5D5453-84DD-4CCE-8674-A7AA0B8DD145}">
      <selection activeCell="E17" sqref="E17"/>
      <pageMargins left="0.7" right="0.7" top="0.75" bottom="0.75" header="0.3" footer="0.3"/>
    </customSheetView>
    <customSheetView guid="{7DDA6EA3-477D-4464-9759-C3BA585A6728}" scale="60" showPageBreaks="1" view="pageBreakPreview">
      <selection activeCell="L9" sqref="L9"/>
      <pageMargins left="0.70866141732283472" right="0.70866141732283472" top="0.74803149606299213" bottom="0.74803149606299213" header="0.31496062992125984" footer="0.31496062992125984"/>
      <pageSetup scale="110" orientation="portrait" r:id="rId2"/>
    </customSheetView>
  </customSheetViews>
  <pageMargins left="0.70866141732283472" right="0.70866141732283472" top="0.74803149606299213" bottom="0.74803149606299213" header="0.31496062992125984" footer="0.31496062992125984"/>
  <pageSetup scale="11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F37"/>
  <sheetViews>
    <sheetView showGridLines="0" view="pageBreakPreview" topLeftCell="A13" zoomScaleNormal="100" zoomScaleSheetLayoutView="100" workbookViewId="0">
      <selection activeCell="A9" sqref="A9"/>
    </sheetView>
  </sheetViews>
  <sheetFormatPr defaultRowHeight="12.75"/>
  <cols>
    <col min="1" max="1" width="8.7109375" customWidth="1"/>
    <col min="2" max="2" width="5.42578125" customWidth="1"/>
    <col min="3" max="3" width="18" customWidth="1"/>
    <col min="4" max="4" width="28.42578125" customWidth="1"/>
    <col min="5" max="5" width="12" customWidth="1"/>
    <col min="6" max="6" width="9.42578125" customWidth="1"/>
  </cols>
  <sheetData>
    <row r="1" spans="1:6" ht="15">
      <c r="A1" s="421" t="s">
        <v>35</v>
      </c>
      <c r="B1" s="422"/>
      <c r="C1" s="422"/>
      <c r="D1" s="422"/>
      <c r="E1" s="422"/>
      <c r="F1" s="423"/>
    </row>
    <row r="2" spans="1:6" ht="15">
      <c r="A2" s="424" t="s">
        <v>386</v>
      </c>
      <c r="B2" s="425"/>
      <c r="C2" s="425"/>
      <c r="D2" s="425"/>
      <c r="E2" s="425"/>
      <c r="F2" s="426"/>
    </row>
    <row r="3" spans="1:6" ht="15">
      <c r="A3" s="424" t="str">
        <f>"of "&amp;name</f>
        <v>of ABC Pension Fund</v>
      </c>
      <c r="B3" s="425"/>
      <c r="C3" s="425"/>
      <c r="D3" s="425"/>
      <c r="E3" s="425"/>
      <c r="F3" s="426"/>
    </row>
    <row r="4" spans="1:6" ht="15.75">
      <c r="A4" s="454" t="str">
        <f>"as at the end of the financial period "&amp;YEAR(YE)&amp;"/"&amp;MONTH(YE)&amp;"/"&amp;DAY(YE)</f>
        <v>as at the end of the financial period 2007/12/31</v>
      </c>
      <c r="B4" s="455"/>
      <c r="C4" s="455"/>
      <c r="D4" s="455"/>
      <c r="E4" s="455"/>
      <c r="F4" s="456"/>
    </row>
    <row r="5" spans="1:6" ht="25.5">
      <c r="C5" s="457" t="s">
        <v>312</v>
      </c>
      <c r="D5" s="458"/>
      <c r="E5" s="40" t="s">
        <v>93</v>
      </c>
      <c r="F5" s="40" t="s">
        <v>94</v>
      </c>
    </row>
    <row r="6" spans="1:6">
      <c r="C6" s="459"/>
      <c r="D6" s="460"/>
      <c r="E6" s="197" t="s">
        <v>460</v>
      </c>
      <c r="F6" s="172" t="s">
        <v>460</v>
      </c>
    </row>
    <row r="7" spans="1:6">
      <c r="A7" s="430">
        <v>1</v>
      </c>
      <c r="B7" s="431"/>
      <c r="C7" s="430">
        <v>2</v>
      </c>
      <c r="D7" s="431"/>
      <c r="E7" s="1">
        <v>3</v>
      </c>
      <c r="F7" s="1">
        <v>4</v>
      </c>
    </row>
    <row r="8" spans="1:6">
      <c r="A8" s="6"/>
      <c r="B8" s="6"/>
      <c r="C8" s="6"/>
      <c r="D8" s="6"/>
      <c r="E8" s="6"/>
      <c r="F8" s="6"/>
    </row>
    <row r="9" spans="1:6">
      <c r="A9" s="7" t="s">
        <v>92</v>
      </c>
      <c r="B9" s="33"/>
      <c r="C9" s="33"/>
      <c r="D9" s="33"/>
      <c r="E9" s="49"/>
      <c r="F9" s="49"/>
    </row>
    <row r="10" spans="1:6">
      <c r="B10" s="50"/>
      <c r="C10" s="101" t="s">
        <v>83</v>
      </c>
      <c r="D10" s="101"/>
      <c r="E10" s="64">
        <f>SUM(E11:E16)</f>
        <v>0</v>
      </c>
      <c r="F10" s="64">
        <f>SUM(F11:F16)</f>
        <v>0</v>
      </c>
    </row>
    <row r="11" spans="1:6">
      <c r="A11" s="10"/>
      <c r="B11" s="50"/>
      <c r="C11" s="287" t="s">
        <v>289</v>
      </c>
      <c r="D11" s="101"/>
      <c r="E11" s="41"/>
      <c r="F11" s="41"/>
    </row>
    <row r="12" spans="1:6">
      <c r="A12" s="10"/>
      <c r="B12" s="50"/>
      <c r="C12" s="288" t="s">
        <v>454</v>
      </c>
      <c r="D12" s="101"/>
      <c r="E12" s="41"/>
      <c r="F12" s="41"/>
    </row>
    <row r="13" spans="1:6">
      <c r="A13" s="10"/>
      <c r="B13" s="50"/>
      <c r="C13" s="288" t="s">
        <v>455</v>
      </c>
      <c r="D13" s="97"/>
      <c r="E13" s="41"/>
      <c r="F13" s="41"/>
    </row>
    <row r="14" spans="1:6">
      <c r="A14" s="10"/>
      <c r="B14" s="50"/>
      <c r="C14" s="287" t="s">
        <v>84</v>
      </c>
      <c r="D14" s="102"/>
      <c r="E14" s="41"/>
      <c r="F14" s="41"/>
    </row>
    <row r="15" spans="1:6">
      <c r="A15" s="10"/>
      <c r="B15" s="50"/>
      <c r="C15" s="287" t="s">
        <v>480</v>
      </c>
      <c r="D15" s="98"/>
      <c r="E15" s="41"/>
      <c r="F15" s="41"/>
    </row>
    <row r="16" spans="1:6">
      <c r="A16" s="10"/>
      <c r="B16" s="50"/>
      <c r="C16" s="288" t="s">
        <v>85</v>
      </c>
      <c r="D16" s="98"/>
      <c r="E16" s="41"/>
      <c r="F16" s="41"/>
    </row>
    <row r="17" spans="1:6">
      <c r="A17" s="10"/>
      <c r="B17" s="50"/>
      <c r="C17" s="100" t="s">
        <v>86</v>
      </c>
      <c r="D17" s="103"/>
      <c r="E17" s="41"/>
      <c r="F17" s="41"/>
    </row>
    <row r="18" spans="1:6">
      <c r="A18" s="10"/>
      <c r="B18" s="50"/>
      <c r="C18" s="100" t="s">
        <v>87</v>
      </c>
      <c r="D18" s="103"/>
      <c r="E18" s="41"/>
      <c r="F18" s="41"/>
    </row>
    <row r="19" spans="1:6">
      <c r="A19" s="50"/>
      <c r="B19" s="50"/>
      <c r="C19" s="100" t="s">
        <v>311</v>
      </c>
      <c r="D19" s="103"/>
      <c r="E19" s="68">
        <f>E10+E17+E18</f>
        <v>0</v>
      </c>
      <c r="F19" s="68">
        <f>F10+F17+F18</f>
        <v>0</v>
      </c>
    </row>
    <row r="20" spans="1:6">
      <c r="A20" s="10"/>
      <c r="B20" s="8"/>
      <c r="C20" s="18"/>
      <c r="D20" s="18"/>
      <c r="E20" s="91"/>
      <c r="F20" s="91"/>
    </row>
    <row r="21" spans="1:6">
      <c r="A21" s="10"/>
      <c r="B21" s="8" t="s">
        <v>88</v>
      </c>
      <c r="C21" s="281" t="s">
        <v>89</v>
      </c>
      <c r="D21" s="101"/>
      <c r="E21" s="41"/>
      <c r="F21" s="41"/>
    </row>
    <row r="22" spans="1:6">
      <c r="A22" s="10"/>
      <c r="B22" s="8"/>
      <c r="C22" s="281" t="s">
        <v>90</v>
      </c>
      <c r="D22" s="101"/>
      <c r="E22" s="41"/>
      <c r="F22" s="41"/>
    </row>
    <row r="23" spans="1:6">
      <c r="A23" s="10"/>
      <c r="B23" s="8"/>
      <c r="C23" s="100" t="s">
        <v>388</v>
      </c>
      <c r="D23" s="100"/>
      <c r="E23" s="68">
        <f>E19-E21-E22</f>
        <v>0</v>
      </c>
      <c r="F23" s="68">
        <f>F19-F21-F22</f>
        <v>0</v>
      </c>
    </row>
    <row r="24" spans="1:6">
      <c r="A24" s="10"/>
      <c r="B24" s="8"/>
      <c r="C24" s="18"/>
      <c r="D24" s="18"/>
      <c r="E24" s="43"/>
      <c r="F24" s="43"/>
    </row>
    <row r="25" spans="1:6">
      <c r="A25" s="7" t="s">
        <v>287</v>
      </c>
      <c r="C25" s="101" t="s">
        <v>91</v>
      </c>
      <c r="D25" s="102"/>
      <c r="E25" s="41"/>
      <c r="F25" s="41"/>
    </row>
    <row r="26" spans="1:6">
      <c r="A26" s="8"/>
      <c r="B26" s="8"/>
      <c r="C26" s="97" t="s">
        <v>66</v>
      </c>
      <c r="D26" s="98"/>
      <c r="E26" s="41"/>
      <c r="F26" s="41"/>
    </row>
    <row r="27" spans="1:6">
      <c r="A27" s="8"/>
      <c r="B27" s="8"/>
      <c r="C27" s="100" t="s">
        <v>387</v>
      </c>
      <c r="D27" s="103"/>
      <c r="E27" s="68">
        <f>E25+E26</f>
        <v>0</v>
      </c>
      <c r="F27" s="68">
        <f>F25+F26</f>
        <v>0</v>
      </c>
    </row>
    <row r="28" spans="1:6">
      <c r="A28" s="8"/>
      <c r="B28" s="8"/>
      <c r="C28" s="100"/>
      <c r="D28" s="100"/>
      <c r="E28" s="42"/>
      <c r="F28" s="42"/>
    </row>
    <row r="29" spans="1:6" ht="13.5" thickBot="1">
      <c r="A29" s="18"/>
      <c r="B29" s="53"/>
      <c r="C29" s="8"/>
      <c r="D29" s="8"/>
      <c r="E29" s="325" t="s">
        <v>300</v>
      </c>
      <c r="F29" s="54"/>
    </row>
    <row r="30" spans="1:6" ht="13.5" thickTop="1">
      <c r="A30" s="8"/>
      <c r="B30" s="8"/>
      <c r="C30" s="8"/>
      <c r="D30" s="8"/>
    </row>
    <row r="31" spans="1:6">
      <c r="A31" s="271" t="s">
        <v>469</v>
      </c>
      <c r="B31" s="272"/>
      <c r="C31" s="272"/>
      <c r="F31" s="8"/>
    </row>
    <row r="32" spans="1:6">
      <c r="A32" s="272"/>
      <c r="B32" s="272"/>
      <c r="C32" s="272"/>
    </row>
    <row r="33" spans="1:3">
      <c r="A33" s="272"/>
      <c r="B33" s="272"/>
      <c r="C33" s="272"/>
    </row>
    <row r="34" spans="1:3">
      <c r="A34" s="272"/>
      <c r="B34" s="272"/>
      <c r="C34" s="272"/>
    </row>
    <row r="35" spans="1:3">
      <c r="A35" s="272"/>
      <c r="B35" s="272"/>
      <c r="C35" s="272"/>
    </row>
    <row r="36" spans="1:3">
      <c r="A36" s="272"/>
      <c r="B36" s="272"/>
      <c r="C36" s="272"/>
    </row>
    <row r="37" spans="1:3">
      <c r="A37" s="272"/>
      <c r="B37" s="272"/>
      <c r="C37" s="272"/>
    </row>
  </sheetData>
  <protectedRanges>
    <protectedRange sqref="A31:C37" name="Range2"/>
    <protectedRange sqref="E10:F27" name="Range1"/>
  </protectedRanges>
  <customSheetViews>
    <customSheetView guid="{F0C1927A-B995-4F6F-ACAC-9BC2D4009037}" showPageBreaks="1" showGridLines="0" printArea="1" view="pageBreakPreview" topLeftCell="A13">
      <selection activeCell="A9" sqref="A9"/>
      <pageMargins left="0.74803149606299213" right="0.74803149606299213" top="0.51181102362204722" bottom="0.47244094488188981" header="0.51181102362204722" footer="0.51181102362204722"/>
      <pageSetup paperSize="9" scale="105" orientation="portrait" r:id="rId1"/>
      <headerFooter alignWithMargins="0"/>
    </customSheetView>
    <customSheetView guid="{199CEFA0-8D04-4A93-9AA6-2E20B3E1092B}" showPageBreaks="1" showGridLines="0" fitToPage="1" printArea="1">
      <selection sqref="A1:F1"/>
      <pageMargins left="0.75" right="0.75" top="0.5" bottom="0.49" header="0.5" footer="0.5"/>
      <pageSetup paperSize="9" scale="82" orientation="portrait" horizontalDpi="4294967294" r:id="rId2"/>
      <headerFooter alignWithMargins="0"/>
    </customSheetView>
    <customSheetView guid="{9A5D5453-84DD-4CCE-8674-A7AA0B8DD145}" showGridLines="0" fitToPage="1">
      <selection sqref="A1:F1"/>
      <pageMargins left="0.75" right="0.75" top="0.5" bottom="0.49" header="0.5" footer="0.5"/>
      <pageSetup paperSize="9" scale="82" orientation="portrait" horizontalDpi="4294967294" r:id="rId3"/>
      <headerFooter alignWithMargins="0"/>
    </customSheetView>
    <customSheetView guid="{7DDA6EA3-477D-4464-9759-C3BA585A6728}" showPageBreaks="1" showGridLines="0" printArea="1" view="pageBreakPreview" topLeftCell="A13">
      <selection activeCell="A9" sqref="A9"/>
      <pageMargins left="0.74803149606299213" right="0.74803149606299213" top="0.51181102362204722" bottom="0.47244094488188981" header="0.51181102362204722" footer="0.51181102362204722"/>
      <pageSetup paperSize="9" scale="105" orientation="portrait" r:id="rId4"/>
      <headerFooter alignWithMargins="0"/>
    </customSheetView>
  </customSheetViews>
  <mergeCells count="7">
    <mergeCell ref="C5:D6"/>
    <mergeCell ref="A7:B7"/>
    <mergeCell ref="C7:D7"/>
    <mergeCell ref="A1:F1"/>
    <mergeCell ref="A2:F2"/>
    <mergeCell ref="A3:F3"/>
    <mergeCell ref="A4:F4"/>
  </mergeCells>
  <phoneticPr fontId="16" type="noConversion"/>
  <pageMargins left="0.74803149606299213" right="0.74803149606299213" top="0.51181102362204722" bottom="0.47244094488188981" header="0.51181102362204722" footer="0.51181102362204722"/>
  <pageSetup paperSize="9" scale="105" orientation="portrait" r:id="rId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F30"/>
  <sheetViews>
    <sheetView showGridLines="0" view="pageBreakPreview" zoomScaleNormal="100" zoomScaleSheetLayoutView="100" workbookViewId="0">
      <selection activeCell="A9" sqref="A9"/>
    </sheetView>
  </sheetViews>
  <sheetFormatPr defaultRowHeight="12.75"/>
  <cols>
    <col min="1" max="1" width="9.7109375" customWidth="1"/>
    <col min="2" max="2" width="5" bestFit="1" customWidth="1"/>
    <col min="3" max="3" width="18" customWidth="1"/>
    <col min="4" max="4" width="24.140625" customWidth="1"/>
    <col min="5" max="5" width="10.42578125" customWidth="1"/>
    <col min="6" max="6" width="10" customWidth="1"/>
  </cols>
  <sheetData>
    <row r="1" spans="1:6" ht="15">
      <c r="A1" s="421" t="s">
        <v>36</v>
      </c>
      <c r="B1" s="422"/>
      <c r="C1" s="422"/>
      <c r="D1" s="422"/>
      <c r="E1" s="422"/>
      <c r="F1" s="423"/>
    </row>
    <row r="2" spans="1:6" ht="15">
      <c r="A2" s="424" t="s">
        <v>95</v>
      </c>
      <c r="B2" s="425"/>
      <c r="C2" s="425"/>
      <c r="D2" s="425"/>
      <c r="E2" s="425"/>
      <c r="F2" s="426"/>
    </row>
    <row r="3" spans="1:6" ht="15">
      <c r="A3" s="424" t="str">
        <f>"of "&amp;name</f>
        <v>of ABC Pension Fund</v>
      </c>
      <c r="B3" s="425"/>
      <c r="C3" s="425"/>
      <c r="D3" s="425"/>
      <c r="E3" s="425"/>
      <c r="F3" s="426"/>
    </row>
    <row r="4" spans="1:6" ht="15.75">
      <c r="A4" s="454" t="str">
        <f>"as at the end of the financial period "&amp;YEAR(YE)&amp;"/"&amp;MONTH(YE)&amp;"/"&amp;DAY(YE)</f>
        <v>as at the end of the financial period 2007/12/31</v>
      </c>
      <c r="B4" s="455"/>
      <c r="C4" s="455"/>
      <c r="D4" s="455"/>
      <c r="E4" s="455"/>
      <c r="F4" s="456"/>
    </row>
    <row r="5" spans="1:6" ht="25.5">
      <c r="C5" s="457" t="s">
        <v>312</v>
      </c>
      <c r="D5" s="458"/>
      <c r="E5" s="40" t="s">
        <v>93</v>
      </c>
      <c r="F5" s="40" t="s">
        <v>94</v>
      </c>
    </row>
    <row r="6" spans="1:6">
      <c r="C6" s="459"/>
      <c r="D6" s="460"/>
      <c r="E6" s="197" t="s">
        <v>460</v>
      </c>
      <c r="F6" s="172" t="s">
        <v>460</v>
      </c>
    </row>
    <row r="7" spans="1:6">
      <c r="A7" s="430">
        <v>1</v>
      </c>
      <c r="B7" s="431"/>
      <c r="C7" s="430">
        <v>2</v>
      </c>
      <c r="D7" s="431"/>
      <c r="E7" s="1">
        <v>3</v>
      </c>
      <c r="F7" s="1">
        <v>4</v>
      </c>
    </row>
    <row r="8" spans="1:6">
      <c r="A8" s="6"/>
      <c r="B8" s="6"/>
      <c r="C8" s="6"/>
      <c r="D8" s="6"/>
      <c r="E8" s="6"/>
      <c r="F8" s="6"/>
    </row>
    <row r="9" spans="1:6">
      <c r="A9" s="7" t="s">
        <v>390</v>
      </c>
      <c r="B9" s="33"/>
      <c r="C9" s="33"/>
      <c r="D9" s="33"/>
      <c r="E9" s="49"/>
      <c r="F9" s="49"/>
    </row>
    <row r="10" spans="1:6">
      <c r="B10" s="50"/>
      <c r="C10" s="101" t="s">
        <v>96</v>
      </c>
      <c r="D10" s="101"/>
      <c r="E10" s="41"/>
      <c r="F10" s="41"/>
    </row>
    <row r="11" spans="1:6">
      <c r="A11" s="7"/>
      <c r="B11" s="50"/>
      <c r="C11" s="101" t="s">
        <v>97</v>
      </c>
      <c r="D11" s="101"/>
      <c r="E11" s="41"/>
      <c r="F11" s="41"/>
    </row>
    <row r="12" spans="1:6">
      <c r="A12" s="10"/>
      <c r="B12" s="50"/>
      <c r="C12" s="100" t="s">
        <v>98</v>
      </c>
      <c r="D12" s="103"/>
      <c r="E12" s="41"/>
      <c r="F12" s="41"/>
    </row>
    <row r="13" spans="1:6">
      <c r="A13" s="10"/>
      <c r="B13" s="50"/>
      <c r="C13" s="100" t="s">
        <v>99</v>
      </c>
      <c r="D13" s="103"/>
      <c r="E13" s="41"/>
      <c r="F13" s="41"/>
    </row>
    <row r="14" spans="1:6">
      <c r="A14" s="10"/>
      <c r="B14" s="50"/>
      <c r="C14" s="100" t="s">
        <v>100</v>
      </c>
      <c r="D14" s="103"/>
      <c r="E14" s="41"/>
      <c r="F14" s="41"/>
    </row>
    <row r="15" spans="1:6">
      <c r="A15" s="10"/>
      <c r="B15" s="50"/>
      <c r="C15" s="100" t="s">
        <v>101</v>
      </c>
      <c r="D15" s="103"/>
      <c r="E15" s="41"/>
      <c r="F15" s="41"/>
    </row>
    <row r="16" spans="1:6">
      <c r="A16" s="10"/>
      <c r="B16" s="50"/>
      <c r="C16" s="100" t="s">
        <v>102</v>
      </c>
      <c r="D16" s="103"/>
      <c r="E16" s="41"/>
      <c r="F16" s="41"/>
    </row>
    <row r="17" spans="1:6">
      <c r="A17" s="10"/>
      <c r="B17" s="50"/>
      <c r="C17" s="100" t="s">
        <v>470</v>
      </c>
      <c r="D17" s="103"/>
      <c r="E17" s="41"/>
      <c r="F17" s="41"/>
    </row>
    <row r="18" spans="1:6">
      <c r="A18" s="10"/>
      <c r="B18" s="50"/>
      <c r="C18" s="100" t="s">
        <v>103</v>
      </c>
      <c r="D18" s="103"/>
      <c r="E18" s="41"/>
      <c r="F18" s="41"/>
    </row>
    <row r="19" spans="1:6">
      <c r="A19" s="10"/>
      <c r="B19" s="50"/>
      <c r="C19" s="100" t="s">
        <v>104</v>
      </c>
      <c r="D19" s="103"/>
      <c r="E19" s="41"/>
      <c r="F19" s="41"/>
    </row>
    <row r="20" spans="1:6">
      <c r="A20" s="10"/>
      <c r="B20" s="50"/>
      <c r="C20" s="100" t="s">
        <v>105</v>
      </c>
      <c r="D20" s="103"/>
      <c r="E20" s="41"/>
      <c r="F20" s="41"/>
    </row>
    <row r="21" spans="1:6">
      <c r="A21" s="10"/>
      <c r="B21" s="50"/>
      <c r="C21" s="100" t="s">
        <v>106</v>
      </c>
      <c r="D21" s="103"/>
      <c r="E21" s="41"/>
      <c r="F21" s="41"/>
    </row>
    <row r="22" spans="1:6">
      <c r="A22" s="10"/>
      <c r="B22" s="50"/>
      <c r="C22" s="100" t="s">
        <v>107</v>
      </c>
      <c r="D22" s="103"/>
      <c r="E22" s="41"/>
      <c r="F22" s="41"/>
    </row>
    <row r="23" spans="1:6">
      <c r="A23" s="10"/>
      <c r="B23" s="50"/>
      <c r="C23" s="100" t="s">
        <v>108</v>
      </c>
      <c r="D23" s="103"/>
      <c r="E23" s="41"/>
      <c r="F23" s="41"/>
    </row>
    <row r="24" spans="1:6">
      <c r="A24" s="10"/>
      <c r="B24" s="50"/>
      <c r="C24" s="100" t="s">
        <v>109</v>
      </c>
      <c r="D24" s="103"/>
      <c r="E24" s="41"/>
      <c r="F24" s="41"/>
    </row>
    <row r="25" spans="1:6">
      <c r="A25" s="10"/>
      <c r="B25" s="362" t="s">
        <v>88</v>
      </c>
      <c r="C25" s="281" t="s">
        <v>389</v>
      </c>
      <c r="D25" s="103"/>
      <c r="E25" s="41"/>
      <c r="F25" s="41"/>
    </row>
    <row r="26" spans="1:6">
      <c r="A26" s="8"/>
      <c r="B26" s="8"/>
      <c r="C26" s="100" t="s">
        <v>313</v>
      </c>
      <c r="D26" s="103"/>
      <c r="E26" s="68"/>
      <c r="F26" s="68"/>
    </row>
    <row r="27" spans="1:6">
      <c r="A27" s="8"/>
      <c r="B27" s="8"/>
      <c r="C27" s="100"/>
      <c r="D27" s="100"/>
      <c r="E27" s="42"/>
      <c r="F27" s="42"/>
    </row>
    <row r="28" spans="1:6" ht="13.5" thickBot="1">
      <c r="A28" s="18"/>
      <c r="B28" s="53"/>
      <c r="C28" s="8"/>
      <c r="D28" s="8"/>
      <c r="E28" s="325" t="s">
        <v>300</v>
      </c>
      <c r="F28" s="54"/>
    </row>
    <row r="29" spans="1:6" ht="13.5" thickTop="1">
      <c r="A29" s="8"/>
      <c r="B29" s="8"/>
      <c r="C29" s="8"/>
      <c r="D29" s="8"/>
    </row>
    <row r="30" spans="1:6">
      <c r="F30" s="8"/>
    </row>
  </sheetData>
  <protectedRanges>
    <protectedRange sqref="E10:F24" name="Range1"/>
  </protectedRanges>
  <customSheetViews>
    <customSheetView guid="{F0C1927A-B995-4F6F-ACAC-9BC2D4009037}" showPageBreaks="1" showGridLines="0" fitToPage="1" printArea="1" view="pageBreakPreview">
      <selection activeCell="A9" sqref="A9"/>
      <pageMargins left="0.75" right="0.75" top="0.5" bottom="0.49" header="0.5" footer="0.5"/>
      <pageSetup paperSize="9" orientation="portrait" r:id="rId1"/>
      <headerFooter alignWithMargins="0"/>
    </customSheetView>
    <customSheetView guid="{199CEFA0-8D04-4A93-9AA6-2E20B3E1092B}" showPageBreaks="1" showGridLines="0" fitToPage="1" printArea="1">
      <selection sqref="A1:F1"/>
      <pageMargins left="0.75" right="0.75" top="0.5" bottom="0.49" header="0.5" footer="0.5"/>
      <pageSetup paperSize="9" scale="82" orientation="portrait" horizontalDpi="4294967294" r:id="rId2"/>
      <headerFooter alignWithMargins="0"/>
    </customSheetView>
    <customSheetView guid="{9A5D5453-84DD-4CCE-8674-A7AA0B8DD145}" showGridLines="0" fitToPage="1">
      <selection sqref="A1:F1"/>
      <pageMargins left="0.75" right="0.75" top="0.5" bottom="0.49" header="0.5" footer="0.5"/>
      <pageSetup paperSize="9" scale="82" orientation="portrait" horizontalDpi="4294967294" r:id="rId3"/>
      <headerFooter alignWithMargins="0"/>
    </customSheetView>
    <customSheetView guid="{7DDA6EA3-477D-4464-9759-C3BA585A6728}" showPageBreaks="1" showGridLines="0" fitToPage="1" printArea="1" view="pageBreakPreview">
      <selection activeCell="A9" sqref="A9"/>
      <pageMargins left="0.75" right="0.75" top="0.5" bottom="0.49" header="0.5" footer="0.5"/>
      <pageSetup paperSize="9" orientation="portrait" r:id="rId4"/>
      <headerFooter alignWithMargins="0"/>
    </customSheetView>
  </customSheetViews>
  <mergeCells count="7">
    <mergeCell ref="C5:D6"/>
    <mergeCell ref="A7:B7"/>
    <mergeCell ref="C7:D7"/>
    <mergeCell ref="A1:F1"/>
    <mergeCell ref="A2:F2"/>
    <mergeCell ref="A3:F3"/>
    <mergeCell ref="A4:F4"/>
  </mergeCells>
  <phoneticPr fontId="16" type="noConversion"/>
  <pageMargins left="0.75" right="0.75" top="0.5" bottom="0.49" header="0.5" footer="0.5"/>
  <pageSetup paperSize="9" orientation="portrait" r:id="rId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L45"/>
  <sheetViews>
    <sheetView showGridLines="0" view="pageBreakPreview" zoomScaleNormal="100" zoomScaleSheetLayoutView="100" workbookViewId="0">
      <selection activeCell="B34" sqref="B34"/>
    </sheetView>
  </sheetViews>
  <sheetFormatPr defaultRowHeight="12.75"/>
  <cols>
    <col min="1" max="1" width="11.140625" customWidth="1"/>
    <col min="2" max="2" width="23.5703125" customWidth="1"/>
    <col min="3" max="3" width="2.140625" customWidth="1"/>
    <col min="4" max="4" width="20.7109375" customWidth="1"/>
    <col min="5" max="5" width="13.140625" customWidth="1"/>
    <col min="6" max="6" width="9.42578125" bestFit="1" customWidth="1"/>
    <col min="7" max="7" width="14.140625" customWidth="1"/>
    <col min="8" max="8" width="12.42578125" customWidth="1"/>
    <col min="9" max="9" width="10.42578125" customWidth="1"/>
    <col min="10" max="10" width="10.28515625" customWidth="1"/>
    <col min="11" max="11" width="10" customWidth="1"/>
    <col min="12" max="12" width="14.7109375" customWidth="1"/>
  </cols>
  <sheetData>
    <row r="1" spans="1:12" ht="15">
      <c r="A1" s="421" t="s">
        <v>37</v>
      </c>
      <c r="B1" s="422"/>
      <c r="C1" s="422"/>
      <c r="D1" s="422"/>
      <c r="E1" s="422"/>
      <c r="F1" s="422"/>
      <c r="G1" s="422"/>
      <c r="H1" s="422"/>
      <c r="I1" s="422"/>
      <c r="J1" s="422"/>
      <c r="K1" s="422"/>
      <c r="L1" s="423"/>
    </row>
    <row r="2" spans="1:12" ht="15">
      <c r="A2" s="424" t="s">
        <v>477</v>
      </c>
      <c r="B2" s="425"/>
      <c r="C2" s="425"/>
      <c r="D2" s="425"/>
      <c r="E2" s="425"/>
      <c r="F2" s="425"/>
      <c r="G2" s="425"/>
      <c r="H2" s="425"/>
      <c r="I2" s="425"/>
      <c r="J2" s="425"/>
      <c r="K2" s="425"/>
      <c r="L2" s="426"/>
    </row>
    <row r="3" spans="1:12" ht="15">
      <c r="A3" s="424" t="str">
        <f>"of "&amp;name</f>
        <v>of ABC Pension Fund</v>
      </c>
      <c r="B3" s="425"/>
      <c r="C3" s="425"/>
      <c r="D3" s="425"/>
      <c r="E3" s="425"/>
      <c r="F3" s="425"/>
      <c r="G3" s="425"/>
      <c r="H3" s="425"/>
      <c r="I3" s="425"/>
      <c r="J3" s="425"/>
      <c r="K3" s="425"/>
      <c r="L3" s="426"/>
    </row>
    <row r="4" spans="1:12" ht="15.75">
      <c r="A4" s="454" t="str">
        <f>"as at the end of the financial period "&amp;YEAR(YE)&amp;"/"&amp;MONTH(YE)&amp;"/"&amp;DAY(YE)</f>
        <v>as at the end of the financial period 2007/12/31</v>
      </c>
      <c r="B4" s="455"/>
      <c r="C4" s="455"/>
      <c r="D4" s="455"/>
      <c r="E4" s="455"/>
      <c r="F4" s="455"/>
      <c r="G4" s="455"/>
      <c r="H4" s="455"/>
      <c r="I4" s="455"/>
      <c r="J4" s="455"/>
      <c r="K4" s="455"/>
      <c r="L4" s="456"/>
    </row>
    <row r="5" spans="1:12" ht="51">
      <c r="A5" s="457" t="s">
        <v>312</v>
      </c>
      <c r="B5" s="458"/>
      <c r="C5" s="457" t="s">
        <v>508</v>
      </c>
      <c r="D5" s="458"/>
      <c r="E5" s="40" t="s">
        <v>50</v>
      </c>
      <c r="F5" s="40" t="s">
        <v>51</v>
      </c>
      <c r="G5" s="40" t="s">
        <v>52</v>
      </c>
      <c r="H5" s="40" t="s">
        <v>433</v>
      </c>
      <c r="I5" s="40" t="s">
        <v>54</v>
      </c>
      <c r="J5" s="40" t="s">
        <v>391</v>
      </c>
      <c r="K5" s="40" t="s">
        <v>55</v>
      </c>
      <c r="L5" s="40" t="s">
        <v>434</v>
      </c>
    </row>
    <row r="6" spans="1:12">
      <c r="A6" s="459"/>
      <c r="B6" s="460"/>
      <c r="C6" s="459"/>
      <c r="D6" s="460"/>
      <c r="E6" s="197" t="s">
        <v>460</v>
      </c>
      <c r="F6" s="197"/>
      <c r="G6" s="197" t="s">
        <v>460</v>
      </c>
      <c r="H6" s="197" t="s">
        <v>460</v>
      </c>
      <c r="I6" s="197" t="s">
        <v>460</v>
      </c>
      <c r="J6" s="197" t="s">
        <v>460</v>
      </c>
      <c r="K6" s="197" t="s">
        <v>460</v>
      </c>
      <c r="L6" s="172" t="s">
        <v>460</v>
      </c>
    </row>
    <row r="7" spans="1:12">
      <c r="A7" s="430">
        <v>1</v>
      </c>
      <c r="B7" s="431"/>
      <c r="C7" s="430">
        <v>2</v>
      </c>
      <c r="D7" s="431"/>
      <c r="E7" s="1">
        <v>3</v>
      </c>
      <c r="F7" s="1">
        <v>4</v>
      </c>
      <c r="G7" s="1">
        <v>5</v>
      </c>
      <c r="H7" s="1">
        <v>6</v>
      </c>
      <c r="I7" s="1">
        <v>7</v>
      </c>
      <c r="J7" s="1">
        <v>8</v>
      </c>
      <c r="K7" s="1">
        <v>9</v>
      </c>
      <c r="L7" s="1">
        <v>10</v>
      </c>
    </row>
    <row r="8" spans="1:12">
      <c r="A8" s="6"/>
      <c r="B8" s="6"/>
      <c r="C8" s="6"/>
      <c r="D8" s="6"/>
      <c r="E8" s="6"/>
      <c r="F8" s="6"/>
      <c r="G8" s="6"/>
      <c r="H8" s="6"/>
      <c r="I8" s="6"/>
      <c r="J8" s="6"/>
      <c r="K8" s="6"/>
      <c r="L8" s="6"/>
    </row>
    <row r="9" spans="1:12">
      <c r="A9" s="90"/>
      <c r="B9" s="33" t="s">
        <v>159</v>
      </c>
      <c r="C9" s="33"/>
      <c r="D9" s="33"/>
      <c r="E9" s="49"/>
      <c r="F9" s="49"/>
      <c r="G9" s="49"/>
      <c r="H9" s="49"/>
      <c r="I9" s="49"/>
      <c r="J9" s="49"/>
      <c r="K9" s="49"/>
      <c r="L9" s="49"/>
    </row>
    <row r="10" spans="1:12">
      <c r="A10" s="10"/>
      <c r="B10" s="50"/>
      <c r="C10" s="101"/>
      <c r="D10" s="101"/>
      <c r="E10" s="41"/>
      <c r="F10" s="41"/>
      <c r="G10" s="41"/>
      <c r="H10" s="41"/>
      <c r="I10" s="41"/>
      <c r="J10" s="41"/>
      <c r="K10" s="41"/>
      <c r="L10" s="64">
        <f t="shared" ref="L10:L15" si="0">H10+I10+J10-K10</f>
        <v>0</v>
      </c>
    </row>
    <row r="11" spans="1:12">
      <c r="A11" s="10"/>
      <c r="B11" s="50"/>
      <c r="C11" s="101"/>
      <c r="D11" s="101"/>
      <c r="E11" s="41"/>
      <c r="F11" s="41"/>
      <c r="G11" s="41"/>
      <c r="H11" s="41"/>
      <c r="I11" s="41"/>
      <c r="J11" s="41"/>
      <c r="K11" s="41"/>
      <c r="L11" s="64">
        <f t="shared" si="0"/>
        <v>0</v>
      </c>
    </row>
    <row r="12" spans="1:12">
      <c r="A12" s="10"/>
      <c r="B12" s="50"/>
      <c r="C12" s="97"/>
      <c r="D12" s="97"/>
      <c r="E12" s="41"/>
      <c r="F12" s="41"/>
      <c r="G12" s="41"/>
      <c r="H12" s="41"/>
      <c r="I12" s="41"/>
      <c r="J12" s="41"/>
      <c r="K12" s="41"/>
      <c r="L12" s="64">
        <f t="shared" si="0"/>
        <v>0</v>
      </c>
    </row>
    <row r="13" spans="1:12">
      <c r="A13" s="10"/>
      <c r="B13" s="50"/>
      <c r="C13" s="101"/>
      <c r="D13" s="102"/>
      <c r="E13" s="41"/>
      <c r="F13" s="41"/>
      <c r="G13" s="41"/>
      <c r="H13" s="41"/>
      <c r="I13" s="41"/>
      <c r="J13" s="41"/>
      <c r="K13" s="41"/>
      <c r="L13" s="64">
        <f t="shared" si="0"/>
        <v>0</v>
      </c>
    </row>
    <row r="14" spans="1:12">
      <c r="A14" s="10"/>
      <c r="B14" s="50"/>
      <c r="C14" s="97"/>
      <c r="D14" s="98"/>
      <c r="E14" s="41"/>
      <c r="F14" s="41"/>
      <c r="G14" s="41"/>
      <c r="H14" s="41"/>
      <c r="I14" s="41"/>
      <c r="J14" s="41"/>
      <c r="K14" s="41"/>
      <c r="L14" s="64">
        <f t="shared" si="0"/>
        <v>0</v>
      </c>
    </row>
    <row r="15" spans="1:12">
      <c r="A15" s="10"/>
      <c r="B15" s="50"/>
      <c r="C15" s="97"/>
      <c r="D15" s="98"/>
      <c r="E15" s="41"/>
      <c r="F15" s="41"/>
      <c r="G15" s="41"/>
      <c r="H15" s="41"/>
      <c r="I15" s="41"/>
      <c r="J15" s="41"/>
      <c r="K15" s="41"/>
      <c r="L15" s="64">
        <f t="shared" si="0"/>
        <v>0</v>
      </c>
    </row>
    <row r="16" spans="1:12">
      <c r="A16" s="50"/>
      <c r="B16" s="50"/>
      <c r="C16" s="18"/>
      <c r="D16" s="18"/>
      <c r="E16" s="91"/>
      <c r="F16" s="91"/>
      <c r="G16" s="91"/>
      <c r="H16" s="91"/>
      <c r="I16" s="91"/>
      <c r="J16" s="91"/>
      <c r="K16" s="91"/>
      <c r="L16" s="91"/>
    </row>
    <row r="17" spans="1:12">
      <c r="A17" s="50"/>
      <c r="B17" s="33" t="s">
        <v>56</v>
      </c>
      <c r="C17" s="33"/>
      <c r="D17" s="33"/>
      <c r="E17" s="49"/>
      <c r="F17" s="49"/>
      <c r="G17" s="49"/>
      <c r="H17" s="49"/>
      <c r="I17" s="49"/>
      <c r="J17" s="49"/>
      <c r="K17" s="49"/>
      <c r="L17" s="49"/>
    </row>
    <row r="18" spans="1:12">
      <c r="A18" s="50"/>
      <c r="B18" s="50"/>
      <c r="C18" s="101"/>
      <c r="D18" s="101"/>
      <c r="E18" s="41"/>
      <c r="F18" s="41"/>
      <c r="G18" s="41"/>
      <c r="H18" s="41"/>
      <c r="I18" s="41"/>
      <c r="J18" s="41"/>
      <c r="K18" s="41"/>
      <c r="L18" s="64">
        <f>H18+I18+J18-K18</f>
        <v>0</v>
      </c>
    </row>
    <row r="19" spans="1:12">
      <c r="A19" s="50"/>
      <c r="B19" s="50"/>
      <c r="C19" s="101"/>
      <c r="D19" s="101"/>
      <c r="E19" s="41"/>
      <c r="F19" s="41"/>
      <c r="G19" s="41"/>
      <c r="H19" s="41"/>
      <c r="I19" s="41"/>
      <c r="J19" s="41"/>
      <c r="K19" s="41"/>
      <c r="L19" s="64">
        <f t="shared" ref="L19:L24" si="1">H19+I19+J19-K19</f>
        <v>0</v>
      </c>
    </row>
    <row r="20" spans="1:12">
      <c r="A20" s="50"/>
      <c r="B20" s="50"/>
      <c r="C20" s="97"/>
      <c r="D20" s="97"/>
      <c r="E20" s="41"/>
      <c r="F20" s="41"/>
      <c r="G20" s="41"/>
      <c r="H20" s="41"/>
      <c r="I20" s="41"/>
      <c r="J20" s="41"/>
      <c r="K20" s="41"/>
      <c r="L20" s="64">
        <f t="shared" si="1"/>
        <v>0</v>
      </c>
    </row>
    <row r="21" spans="1:12">
      <c r="A21" s="50"/>
      <c r="B21" s="50"/>
      <c r="C21" s="101"/>
      <c r="D21" s="102"/>
      <c r="E21" s="41"/>
      <c r="F21" s="41"/>
      <c r="G21" s="41"/>
      <c r="H21" s="41"/>
      <c r="I21" s="41"/>
      <c r="J21" s="41"/>
      <c r="K21" s="41"/>
      <c r="L21" s="64">
        <f t="shared" si="1"/>
        <v>0</v>
      </c>
    </row>
    <row r="22" spans="1:12">
      <c r="A22" s="50"/>
      <c r="B22" s="50"/>
      <c r="C22" s="97"/>
      <c r="D22" s="98"/>
      <c r="E22" s="41"/>
      <c r="F22" s="41"/>
      <c r="G22" s="41"/>
      <c r="H22" s="41"/>
      <c r="I22" s="41"/>
      <c r="J22" s="41"/>
      <c r="K22" s="41"/>
      <c r="L22" s="64">
        <f t="shared" si="1"/>
        <v>0</v>
      </c>
    </row>
    <row r="23" spans="1:12">
      <c r="A23" s="50"/>
      <c r="B23" s="50"/>
      <c r="C23" s="97"/>
      <c r="D23" s="98"/>
      <c r="E23" s="41"/>
      <c r="F23" s="41"/>
      <c r="G23" s="41"/>
      <c r="H23" s="41"/>
      <c r="I23" s="41"/>
      <c r="J23" s="41"/>
      <c r="K23" s="41"/>
      <c r="L23" s="64">
        <f t="shared" si="1"/>
        <v>0</v>
      </c>
    </row>
    <row r="24" spans="1:12">
      <c r="A24" s="50"/>
      <c r="B24" s="50"/>
      <c r="C24" s="100" t="s">
        <v>288</v>
      </c>
      <c r="D24" s="103"/>
      <c r="E24" s="68"/>
      <c r="F24" s="68"/>
      <c r="G24" s="68"/>
      <c r="H24" s="68"/>
      <c r="I24" s="68"/>
      <c r="J24" s="68"/>
      <c r="K24" s="68"/>
      <c r="L24" s="64">
        <f t="shared" si="1"/>
        <v>0</v>
      </c>
    </row>
    <row r="25" spans="1:12">
      <c r="A25" s="10"/>
      <c r="B25" s="8"/>
      <c r="C25" s="18"/>
      <c r="D25" s="18"/>
      <c r="E25" s="91"/>
      <c r="F25" s="91"/>
      <c r="G25" s="91"/>
      <c r="H25" s="91"/>
      <c r="I25" s="91"/>
      <c r="J25" s="91"/>
      <c r="K25" s="91"/>
      <c r="L25" s="91"/>
    </row>
    <row r="26" spans="1:12">
      <c r="A26" s="50"/>
      <c r="B26" s="33" t="s">
        <v>160</v>
      </c>
      <c r="C26" s="33"/>
      <c r="D26" s="33"/>
      <c r="E26" s="99"/>
      <c r="F26" s="49"/>
      <c r="G26" s="49"/>
      <c r="H26" s="49"/>
      <c r="I26" s="49"/>
      <c r="J26" s="49"/>
      <c r="K26" s="49"/>
      <c r="L26" s="49"/>
    </row>
    <row r="27" spans="1:12">
      <c r="A27" s="50"/>
      <c r="B27" s="8"/>
      <c r="C27" s="101"/>
      <c r="D27" s="102"/>
      <c r="E27" s="41"/>
      <c r="F27" s="41"/>
      <c r="G27" s="41"/>
      <c r="H27" s="41"/>
      <c r="I27" s="41"/>
      <c r="J27" s="41"/>
      <c r="K27" s="41"/>
      <c r="L27" s="64">
        <f t="shared" ref="L27:L32" si="2">H27+I27+J27-K27</f>
        <v>0</v>
      </c>
    </row>
    <row r="28" spans="1:12">
      <c r="A28" s="50"/>
      <c r="B28" s="8"/>
      <c r="C28" s="97"/>
      <c r="D28" s="98"/>
      <c r="E28" s="41"/>
      <c r="F28" s="41"/>
      <c r="G28" s="41"/>
      <c r="H28" s="41"/>
      <c r="I28" s="41"/>
      <c r="J28" s="41"/>
      <c r="K28" s="41"/>
      <c r="L28" s="64">
        <f t="shared" si="2"/>
        <v>0</v>
      </c>
    </row>
    <row r="29" spans="1:12">
      <c r="A29" s="50"/>
      <c r="B29" s="8"/>
      <c r="C29" s="101"/>
      <c r="D29" s="102"/>
      <c r="E29" s="41"/>
      <c r="F29" s="41"/>
      <c r="G29" s="41"/>
      <c r="H29" s="41"/>
      <c r="I29" s="41"/>
      <c r="J29" s="41"/>
      <c r="K29" s="41"/>
      <c r="L29" s="64">
        <f t="shared" si="2"/>
        <v>0</v>
      </c>
    </row>
    <row r="30" spans="1:12">
      <c r="A30" s="50"/>
      <c r="B30" s="8"/>
      <c r="C30" s="97"/>
      <c r="D30" s="98"/>
      <c r="E30" s="41"/>
      <c r="F30" s="41"/>
      <c r="G30" s="41"/>
      <c r="H30" s="41"/>
      <c r="I30" s="41"/>
      <c r="J30" s="41"/>
      <c r="K30" s="41"/>
      <c r="L30" s="64">
        <f t="shared" si="2"/>
        <v>0</v>
      </c>
    </row>
    <row r="31" spans="1:12">
      <c r="A31" s="50"/>
      <c r="B31" s="8"/>
      <c r="C31" s="97"/>
      <c r="D31" s="98"/>
      <c r="E31" s="41"/>
      <c r="F31" s="41"/>
      <c r="G31" s="41"/>
      <c r="H31" s="41"/>
      <c r="I31" s="41"/>
      <c r="J31" s="41"/>
      <c r="K31" s="41"/>
      <c r="L31" s="64">
        <f t="shared" si="2"/>
        <v>0</v>
      </c>
    </row>
    <row r="32" spans="1:12">
      <c r="A32" s="50"/>
      <c r="B32" s="8"/>
      <c r="C32" s="97"/>
      <c r="D32" s="98"/>
      <c r="E32" s="41"/>
      <c r="F32" s="41"/>
      <c r="G32" s="41"/>
      <c r="H32" s="41"/>
      <c r="I32" s="41"/>
      <c r="J32" s="41"/>
      <c r="K32" s="41"/>
      <c r="L32" s="64">
        <f t="shared" si="2"/>
        <v>0</v>
      </c>
    </row>
    <row r="33" spans="1:12">
      <c r="A33" s="8"/>
      <c r="B33" s="8"/>
      <c r="C33" s="18"/>
      <c r="D33" s="18"/>
      <c r="E33" s="42"/>
      <c r="F33" s="42"/>
      <c r="G33" s="42"/>
      <c r="H33" s="42"/>
      <c r="I33" s="42"/>
      <c r="J33" s="42"/>
      <c r="K33" s="42"/>
      <c r="L33" s="42"/>
    </row>
    <row r="34" spans="1:12">
      <c r="A34" s="8"/>
      <c r="B34" s="33" t="s">
        <v>57</v>
      </c>
      <c r="C34" s="33"/>
      <c r="D34" s="33"/>
      <c r="E34" s="49"/>
      <c r="F34" s="49"/>
      <c r="G34" s="49"/>
      <c r="H34" s="49"/>
      <c r="I34" s="49"/>
      <c r="J34" s="49"/>
      <c r="K34" s="49"/>
      <c r="L34" s="49"/>
    </row>
    <row r="35" spans="1:12">
      <c r="A35" s="8"/>
      <c r="B35" s="50"/>
      <c r="C35" s="101"/>
      <c r="D35" s="101"/>
      <c r="E35" s="41"/>
      <c r="F35" s="41"/>
      <c r="G35" s="41"/>
      <c r="H35" s="41"/>
      <c r="I35" s="41"/>
      <c r="J35" s="41"/>
      <c r="K35" s="41"/>
      <c r="L35" s="64">
        <f>H35+I35+J35-K35</f>
        <v>0</v>
      </c>
    </row>
    <row r="36" spans="1:12">
      <c r="A36" s="8"/>
      <c r="B36" s="50"/>
      <c r="C36" s="101"/>
      <c r="D36" s="101"/>
      <c r="E36" s="41"/>
      <c r="F36" s="41"/>
      <c r="G36" s="41"/>
      <c r="H36" s="41"/>
      <c r="I36" s="41"/>
      <c r="J36" s="41"/>
      <c r="K36" s="41"/>
      <c r="L36" s="64">
        <f t="shared" ref="L36:L41" si="3">H36+I36+J36-K36</f>
        <v>0</v>
      </c>
    </row>
    <row r="37" spans="1:12">
      <c r="A37" s="8"/>
      <c r="B37" s="50"/>
      <c r="C37" s="97"/>
      <c r="D37" s="97"/>
      <c r="E37" s="41"/>
      <c r="F37" s="41"/>
      <c r="G37" s="41"/>
      <c r="H37" s="41"/>
      <c r="I37" s="41"/>
      <c r="J37" s="41"/>
      <c r="K37" s="41"/>
      <c r="L37" s="64">
        <f t="shared" si="3"/>
        <v>0</v>
      </c>
    </row>
    <row r="38" spans="1:12">
      <c r="A38" s="8"/>
      <c r="B38" s="50"/>
      <c r="C38" s="101"/>
      <c r="D38" s="102"/>
      <c r="E38" s="41"/>
      <c r="F38" s="41"/>
      <c r="G38" s="41"/>
      <c r="H38" s="41"/>
      <c r="I38" s="41"/>
      <c r="J38" s="41"/>
      <c r="K38" s="41"/>
      <c r="L38" s="64">
        <f t="shared" si="3"/>
        <v>0</v>
      </c>
    </row>
    <row r="39" spans="1:12">
      <c r="A39" s="8"/>
      <c r="B39" s="50"/>
      <c r="C39" s="97"/>
      <c r="D39" s="98"/>
      <c r="E39" s="41"/>
      <c r="F39" s="41"/>
      <c r="G39" s="41"/>
      <c r="H39" s="41"/>
      <c r="I39" s="41"/>
      <c r="J39" s="41"/>
      <c r="K39" s="41"/>
      <c r="L39" s="64">
        <f t="shared" si="3"/>
        <v>0</v>
      </c>
    </row>
    <row r="40" spans="1:12">
      <c r="A40" s="8"/>
      <c r="B40" s="50"/>
      <c r="C40" s="97"/>
      <c r="D40" s="98"/>
      <c r="E40" s="41"/>
      <c r="F40" s="41"/>
      <c r="G40" s="41"/>
      <c r="H40" s="41"/>
      <c r="I40" s="41"/>
      <c r="J40" s="41"/>
      <c r="K40" s="41"/>
      <c r="L40" s="64">
        <f t="shared" si="3"/>
        <v>0</v>
      </c>
    </row>
    <row r="41" spans="1:12">
      <c r="A41" s="8"/>
      <c r="B41" s="50"/>
      <c r="C41" s="100" t="s">
        <v>290</v>
      </c>
      <c r="D41" s="103"/>
      <c r="E41" s="68"/>
      <c r="F41" s="68"/>
      <c r="G41" s="68"/>
      <c r="H41" s="68"/>
      <c r="I41" s="68"/>
      <c r="J41" s="68"/>
      <c r="K41" s="68"/>
      <c r="L41" s="64">
        <f t="shared" si="3"/>
        <v>0</v>
      </c>
    </row>
    <row r="42" spans="1:12">
      <c r="A42" s="8"/>
      <c r="B42" s="8"/>
      <c r="C42" s="18"/>
      <c r="D42" s="18"/>
      <c r="E42" s="42"/>
      <c r="F42" s="42"/>
      <c r="G42" s="42"/>
      <c r="H42" s="42"/>
      <c r="I42" s="42"/>
      <c r="J42" s="42"/>
      <c r="K42" s="42"/>
      <c r="L42" s="42"/>
    </row>
    <row r="43" spans="1:12">
      <c r="A43" s="196"/>
      <c r="B43" s="326"/>
      <c r="C43" s="8"/>
      <c r="D43" s="8"/>
      <c r="E43" s="20"/>
      <c r="F43" s="20"/>
      <c r="G43" s="20"/>
      <c r="H43" s="20"/>
      <c r="I43" s="20"/>
      <c r="J43" s="20"/>
      <c r="K43" s="20"/>
      <c r="L43" s="20"/>
    </row>
    <row r="44" spans="1:12" ht="13.5" thickBot="1">
      <c r="A44" s="8"/>
      <c r="B44" s="8"/>
      <c r="C44" s="8"/>
      <c r="D44" s="8"/>
      <c r="K44" s="325" t="s">
        <v>300</v>
      </c>
      <c r="L44" s="54"/>
    </row>
    <row r="45" spans="1:12" ht="13.5" thickTop="1">
      <c r="A45" s="8"/>
      <c r="B45" s="8"/>
      <c r="C45" s="8"/>
      <c r="D45" s="8"/>
      <c r="E45" s="8"/>
      <c r="F45" s="8"/>
      <c r="G45" s="8"/>
      <c r="H45" s="8"/>
      <c r="I45" s="8"/>
      <c r="J45" s="8"/>
      <c r="K45" s="8"/>
      <c r="L45" s="8"/>
    </row>
  </sheetData>
  <customSheetViews>
    <customSheetView guid="{F0C1927A-B995-4F6F-ACAC-9BC2D4009037}" showPageBreaks="1" showGridLines="0" fitToPage="1" printArea="1" view="pageBreakPreview">
      <selection activeCell="B34" sqref="B34"/>
      <pageMargins left="0.75" right="0.75" top="0.5" bottom="0.49" header="0.5" footer="0.5"/>
      <pageSetup paperSize="9" scale="87" orientation="landscape" r:id="rId1"/>
      <headerFooter alignWithMargins="0"/>
    </customSheetView>
    <customSheetView guid="{199CEFA0-8D04-4A93-9AA6-2E20B3E1092B}" showPageBreaks="1" showGridLines="0" fitToPage="1" printArea="1">
      <selection activeCell="G5" sqref="G5"/>
      <pageMargins left="0.75" right="0.75" top="0.5" bottom="0.49" header="0.5" footer="0.5"/>
      <pageSetup paperSize="9" scale="45" orientation="portrait" horizontalDpi="4294967294" r:id="rId2"/>
      <headerFooter alignWithMargins="0"/>
    </customSheetView>
    <customSheetView guid="{9A5D5453-84DD-4CCE-8674-A7AA0B8DD145}" showGridLines="0" fitToPage="1">
      <selection activeCell="G5" sqref="G5"/>
      <pageMargins left="0.75" right="0.75" top="0.5" bottom="0.49" header="0.5" footer="0.5"/>
      <pageSetup paperSize="9" scale="45" orientation="portrait" horizontalDpi="4294967294" r:id="rId3"/>
      <headerFooter alignWithMargins="0"/>
    </customSheetView>
    <customSheetView guid="{7DDA6EA3-477D-4464-9759-C3BA585A6728}" showPageBreaks="1" showGridLines="0" fitToPage="1" printArea="1" view="pageBreakPreview">
      <selection activeCell="B34" sqref="B34"/>
      <pageMargins left="0.75" right="0.75" top="0.5" bottom="0.49" header="0.5" footer="0.5"/>
      <pageSetup paperSize="9" scale="87" orientation="landscape" r:id="rId4"/>
      <headerFooter alignWithMargins="0"/>
    </customSheetView>
  </customSheetViews>
  <mergeCells count="8">
    <mergeCell ref="A7:B7"/>
    <mergeCell ref="C7:D7"/>
    <mergeCell ref="A1:L1"/>
    <mergeCell ref="A2:L2"/>
    <mergeCell ref="A3:L3"/>
    <mergeCell ref="A4:L4"/>
    <mergeCell ref="A5:B6"/>
    <mergeCell ref="C5:D6"/>
  </mergeCells>
  <phoneticPr fontId="16" type="noConversion"/>
  <pageMargins left="0.75" right="0.75" top="0.5" bottom="0.49" header="0.5" footer="0.5"/>
  <pageSetup paperSize="9" scale="87" orientation="landscape" r:id="rId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K46"/>
  <sheetViews>
    <sheetView showGridLines="0" view="pageBreakPreview" zoomScaleNormal="100" zoomScaleSheetLayoutView="100" workbookViewId="0">
      <selection activeCell="B29" sqref="B29"/>
    </sheetView>
  </sheetViews>
  <sheetFormatPr defaultRowHeight="12.75"/>
  <cols>
    <col min="1" max="1" width="4.28515625" customWidth="1"/>
    <col min="2" max="2" width="5.28515625" customWidth="1"/>
    <col min="3" max="3" width="18" customWidth="1"/>
    <col min="4" max="4" width="11.5703125" customWidth="1"/>
    <col min="5" max="11" width="14.7109375" customWidth="1"/>
  </cols>
  <sheetData>
    <row r="1" spans="1:11" ht="15">
      <c r="A1" s="421" t="s">
        <v>38</v>
      </c>
      <c r="B1" s="422"/>
      <c r="C1" s="422"/>
      <c r="D1" s="422"/>
      <c r="E1" s="422"/>
      <c r="F1" s="422"/>
      <c r="G1" s="422"/>
      <c r="H1" s="422"/>
      <c r="I1" s="422"/>
      <c r="J1" s="422"/>
      <c r="K1" s="423"/>
    </row>
    <row r="2" spans="1:11" ht="15">
      <c r="A2" s="424" t="s">
        <v>435</v>
      </c>
      <c r="B2" s="425"/>
      <c r="C2" s="425"/>
      <c r="D2" s="425"/>
      <c r="E2" s="425"/>
      <c r="F2" s="425"/>
      <c r="G2" s="425"/>
      <c r="H2" s="425"/>
      <c r="I2" s="425"/>
      <c r="J2" s="425"/>
      <c r="K2" s="426"/>
    </row>
    <row r="3" spans="1:11" ht="15">
      <c r="A3" s="424" t="str">
        <f>"of "&amp;name</f>
        <v>of ABC Pension Fund</v>
      </c>
      <c r="B3" s="425"/>
      <c r="C3" s="425"/>
      <c r="D3" s="425"/>
      <c r="E3" s="425"/>
      <c r="F3" s="425"/>
      <c r="G3" s="425"/>
      <c r="H3" s="425"/>
      <c r="I3" s="425"/>
      <c r="J3" s="425"/>
      <c r="K3" s="426"/>
    </row>
    <row r="4" spans="1:11" ht="15.75">
      <c r="A4" s="454" t="str">
        <f>"as at the end of the financial period "&amp;YEAR(YE)&amp;"/"&amp;MONTH(YE)&amp;"/"&amp;DAY(YE)</f>
        <v>as at the end of the financial period 2007/12/31</v>
      </c>
      <c r="B4" s="455"/>
      <c r="C4" s="455"/>
      <c r="D4" s="455"/>
      <c r="E4" s="455"/>
      <c r="F4" s="455"/>
      <c r="G4" s="455"/>
      <c r="H4" s="455"/>
      <c r="I4" s="455"/>
      <c r="J4" s="455"/>
      <c r="K4" s="456"/>
    </row>
    <row r="5" spans="1:11" ht="51">
      <c r="A5" s="457"/>
      <c r="B5" s="458"/>
      <c r="C5" s="457" t="s">
        <v>312</v>
      </c>
      <c r="D5" s="458"/>
      <c r="E5" s="40" t="s">
        <v>436</v>
      </c>
      <c r="F5" s="40" t="s">
        <v>67</v>
      </c>
      <c r="G5" s="40" t="s">
        <v>68</v>
      </c>
      <c r="H5" s="40" t="s">
        <v>69</v>
      </c>
      <c r="I5" s="40" t="s">
        <v>70</v>
      </c>
      <c r="J5" s="40" t="s">
        <v>72</v>
      </c>
      <c r="K5" s="40" t="s">
        <v>437</v>
      </c>
    </row>
    <row r="6" spans="1:11">
      <c r="A6" s="459"/>
      <c r="B6" s="460"/>
      <c r="C6" s="459"/>
      <c r="D6" s="460"/>
      <c r="E6" s="197" t="s">
        <v>460</v>
      </c>
      <c r="F6" s="197" t="s">
        <v>460</v>
      </c>
      <c r="G6" s="197" t="s">
        <v>460</v>
      </c>
      <c r="H6" s="197" t="s">
        <v>460</v>
      </c>
      <c r="I6" s="197" t="s">
        <v>460</v>
      </c>
      <c r="J6" s="197" t="s">
        <v>460</v>
      </c>
      <c r="K6" s="172" t="s">
        <v>460</v>
      </c>
    </row>
    <row r="7" spans="1:11">
      <c r="A7" s="430">
        <v>1</v>
      </c>
      <c r="B7" s="431"/>
      <c r="C7" s="430">
        <v>2</v>
      </c>
      <c r="D7" s="431"/>
      <c r="E7" s="1">
        <v>3</v>
      </c>
      <c r="F7" s="1">
        <v>4</v>
      </c>
      <c r="G7" s="1">
        <v>5</v>
      </c>
      <c r="H7" s="1">
        <v>6</v>
      </c>
      <c r="I7" s="1">
        <v>7</v>
      </c>
      <c r="J7" s="1">
        <v>8</v>
      </c>
      <c r="K7" s="1">
        <v>9</v>
      </c>
    </row>
    <row r="8" spans="1:11">
      <c r="A8" s="6"/>
      <c r="B8" s="6"/>
      <c r="C8" s="6"/>
      <c r="D8" s="6"/>
      <c r="E8" s="6"/>
      <c r="F8" s="6"/>
      <c r="G8" s="6"/>
      <c r="H8" s="6"/>
      <c r="I8" s="6"/>
      <c r="J8" s="6"/>
      <c r="K8" s="6"/>
    </row>
    <row r="9" spans="1:11">
      <c r="A9" s="90"/>
      <c r="B9" s="33"/>
      <c r="C9" s="33"/>
      <c r="D9" s="33"/>
      <c r="E9" s="49"/>
      <c r="F9" s="49"/>
      <c r="G9" s="49"/>
      <c r="H9" s="49"/>
      <c r="I9" s="49"/>
      <c r="J9" s="49"/>
      <c r="K9" s="49"/>
    </row>
    <row r="10" spans="1:11">
      <c r="A10" s="10"/>
      <c r="B10" s="50"/>
      <c r="C10" s="101" t="s">
        <v>58</v>
      </c>
      <c r="D10" s="101"/>
      <c r="E10" s="41"/>
      <c r="F10" s="41"/>
      <c r="G10" s="41"/>
      <c r="H10" s="41"/>
      <c r="I10" s="41"/>
      <c r="J10" s="368"/>
      <c r="K10" s="64">
        <f>SUM(E10:G10)-H10-I10</f>
        <v>0</v>
      </c>
    </row>
    <row r="11" spans="1:11">
      <c r="A11" s="10"/>
      <c r="B11" s="50"/>
      <c r="C11" s="101" t="s">
        <v>59</v>
      </c>
      <c r="D11" s="101"/>
      <c r="E11" s="64">
        <f>SUM(E12:E13)</f>
        <v>0</v>
      </c>
      <c r="F11" s="64">
        <f>SUM(F12:F13)</f>
        <v>0</v>
      </c>
      <c r="G11" s="64">
        <f>SUM(G12:G13)</f>
        <v>0</v>
      </c>
      <c r="H11" s="64">
        <f>SUM(H12:H13)</f>
        <v>0</v>
      </c>
      <c r="I11" s="64">
        <f>SUM(I12:I13)</f>
        <v>0</v>
      </c>
      <c r="J11" s="368"/>
      <c r="K11" s="64">
        <f t="shared" ref="K11:K20" si="0">SUM(E11:G11)-H11-I11</f>
        <v>0</v>
      </c>
    </row>
    <row r="12" spans="1:11">
      <c r="A12" s="10"/>
      <c r="B12" s="50"/>
      <c r="C12" s="281" t="s">
        <v>60</v>
      </c>
      <c r="D12" s="97"/>
      <c r="E12" s="41"/>
      <c r="F12" s="41"/>
      <c r="G12" s="41"/>
      <c r="H12" s="41"/>
      <c r="I12" s="41"/>
      <c r="J12" s="368"/>
      <c r="K12" s="64">
        <f t="shared" si="0"/>
        <v>0</v>
      </c>
    </row>
    <row r="13" spans="1:11">
      <c r="A13" s="10"/>
      <c r="B13" s="50"/>
      <c r="C13" s="281" t="s">
        <v>71</v>
      </c>
      <c r="D13" s="102"/>
      <c r="E13" s="41"/>
      <c r="F13" s="41"/>
      <c r="G13" s="41"/>
      <c r="H13" s="41"/>
      <c r="I13" s="41"/>
      <c r="J13" s="368"/>
      <c r="K13" s="64">
        <f t="shared" si="0"/>
        <v>0</v>
      </c>
    </row>
    <row r="14" spans="1:11">
      <c r="A14" s="10"/>
      <c r="B14" s="50"/>
      <c r="C14" s="97" t="s">
        <v>61</v>
      </c>
      <c r="D14" s="98"/>
      <c r="E14" s="64">
        <f>SUM(E15:E18)</f>
        <v>0</v>
      </c>
      <c r="F14" s="64">
        <f>SUM(F15:F18)</f>
        <v>0</v>
      </c>
      <c r="G14" s="64">
        <f>SUM(G15:G18)</f>
        <v>0</v>
      </c>
      <c r="H14" s="64">
        <f>SUM(H15:H18)</f>
        <v>0</v>
      </c>
      <c r="I14" s="64">
        <f>SUM(I15:I18)</f>
        <v>0</v>
      </c>
      <c r="J14" s="368"/>
      <c r="K14" s="64">
        <f t="shared" si="0"/>
        <v>0</v>
      </c>
    </row>
    <row r="15" spans="1:11">
      <c r="A15" s="10"/>
      <c r="B15" s="50"/>
      <c r="C15" s="281" t="s">
        <v>517</v>
      </c>
      <c r="D15" s="98"/>
      <c r="E15" s="41"/>
      <c r="F15" s="41"/>
      <c r="G15" s="41"/>
      <c r="H15" s="41"/>
      <c r="I15" s="41"/>
      <c r="J15" s="368"/>
      <c r="K15" s="64">
        <f t="shared" si="0"/>
        <v>0</v>
      </c>
    </row>
    <row r="16" spans="1:11">
      <c r="A16" s="50"/>
      <c r="B16" s="50"/>
      <c r="C16" s="281" t="s">
        <v>62</v>
      </c>
      <c r="D16" s="101"/>
      <c r="E16" s="41"/>
      <c r="F16" s="41"/>
      <c r="G16" s="41"/>
      <c r="H16" s="41"/>
      <c r="I16" s="41"/>
      <c r="J16" s="368"/>
      <c r="K16" s="64">
        <f t="shared" si="0"/>
        <v>0</v>
      </c>
    </row>
    <row r="17" spans="1:11">
      <c r="A17" s="50"/>
      <c r="B17" s="50"/>
      <c r="C17" s="281" t="s">
        <v>63</v>
      </c>
      <c r="D17" s="101"/>
      <c r="E17" s="41"/>
      <c r="F17" s="41"/>
      <c r="G17" s="41"/>
      <c r="H17" s="41"/>
      <c r="I17" s="41"/>
      <c r="J17" s="368"/>
      <c r="K17" s="64">
        <f t="shared" si="0"/>
        <v>0</v>
      </c>
    </row>
    <row r="18" spans="1:11">
      <c r="A18" s="50"/>
      <c r="B18" s="50"/>
      <c r="C18" s="281" t="s">
        <v>64</v>
      </c>
      <c r="D18" s="97"/>
      <c r="E18" s="41"/>
      <c r="F18" s="41"/>
      <c r="G18" s="41"/>
      <c r="H18" s="41"/>
      <c r="I18" s="41"/>
      <c r="J18" s="368"/>
      <c r="K18" s="64">
        <f t="shared" si="0"/>
        <v>0</v>
      </c>
    </row>
    <row r="19" spans="1:11">
      <c r="A19" s="50"/>
      <c r="B19" s="50"/>
      <c r="C19" s="101" t="s">
        <v>65</v>
      </c>
      <c r="D19" s="102"/>
      <c r="E19" s="41"/>
      <c r="F19" s="41"/>
      <c r="G19" s="41"/>
      <c r="H19" s="41"/>
      <c r="I19" s="41"/>
      <c r="J19" s="368"/>
      <c r="K19" s="64">
        <f t="shared" si="0"/>
        <v>0</v>
      </c>
    </row>
    <row r="20" spans="1:11">
      <c r="A20" s="50"/>
      <c r="B20" s="50"/>
      <c r="C20" s="97" t="s">
        <v>66</v>
      </c>
      <c r="D20" s="98"/>
      <c r="E20" s="41"/>
      <c r="F20" s="41"/>
      <c r="G20" s="41"/>
      <c r="H20" s="41"/>
      <c r="I20" s="41"/>
      <c r="J20" s="368"/>
      <c r="K20" s="64">
        <f t="shared" si="0"/>
        <v>0</v>
      </c>
    </row>
    <row r="21" spans="1:11">
      <c r="A21" s="50"/>
      <c r="B21" s="50"/>
      <c r="C21" s="100" t="s">
        <v>313</v>
      </c>
      <c r="D21" s="103"/>
      <c r="E21" s="68">
        <f>E10+E11+E14+E19+E20</f>
        <v>0</v>
      </c>
      <c r="F21" s="68">
        <f t="shared" ref="F21:K21" si="1">F10+F11+F14+F19+F20</f>
        <v>0</v>
      </c>
      <c r="G21" s="68">
        <f t="shared" si="1"/>
        <v>0</v>
      </c>
      <c r="H21" s="68">
        <f t="shared" si="1"/>
        <v>0</v>
      </c>
      <c r="I21" s="68">
        <f t="shared" si="1"/>
        <v>0</v>
      </c>
      <c r="J21" s="369"/>
      <c r="K21" s="68">
        <f t="shared" si="1"/>
        <v>0</v>
      </c>
    </row>
    <row r="22" spans="1:11">
      <c r="A22" s="10"/>
      <c r="B22" s="8"/>
      <c r="C22" s="18"/>
      <c r="D22" s="18"/>
      <c r="E22" s="91"/>
      <c r="F22" s="91"/>
      <c r="G22" s="91"/>
      <c r="H22" s="91"/>
      <c r="I22" s="91"/>
      <c r="J22" s="43"/>
      <c r="K22" s="91"/>
    </row>
    <row r="23" spans="1:11">
      <c r="A23" s="50"/>
      <c r="B23" s="33" t="s">
        <v>198</v>
      </c>
      <c r="C23" s="33"/>
      <c r="D23" s="33"/>
      <c r="E23" s="49"/>
      <c r="F23" s="49"/>
      <c r="G23" s="49"/>
      <c r="H23" s="49"/>
      <c r="I23" s="49"/>
      <c r="J23" s="49"/>
      <c r="K23" s="49"/>
    </row>
    <row r="24" spans="1:11">
      <c r="A24" s="50"/>
      <c r="B24" s="8"/>
      <c r="C24" s="101" t="s">
        <v>198</v>
      </c>
      <c r="D24" s="102"/>
      <c r="E24" s="41"/>
      <c r="F24" s="41">
        <v>0</v>
      </c>
      <c r="G24" s="41"/>
      <c r="H24" s="41"/>
      <c r="I24" s="41"/>
      <c r="J24" s="41"/>
      <c r="K24" s="64">
        <f>E24+G24-H24+I24-J24</f>
        <v>0</v>
      </c>
    </row>
    <row r="25" spans="1:11">
      <c r="A25" s="50"/>
      <c r="B25" s="8"/>
      <c r="C25" s="18"/>
      <c r="D25" s="18"/>
      <c r="E25" s="368"/>
      <c r="F25" s="368"/>
      <c r="G25" s="368"/>
      <c r="H25" s="368"/>
      <c r="I25" s="368"/>
      <c r="J25" s="368"/>
      <c r="K25" s="368"/>
    </row>
    <row r="26" spans="1:11">
      <c r="A26" s="50"/>
      <c r="G26" s="368"/>
      <c r="H26" s="368"/>
      <c r="I26" s="368"/>
      <c r="J26" s="368"/>
      <c r="K26" s="368"/>
    </row>
    <row r="27" spans="1:11">
      <c r="A27" s="50"/>
      <c r="B27" s="33" t="s">
        <v>441</v>
      </c>
      <c r="C27" s="18"/>
      <c r="D27" s="18"/>
      <c r="E27" s="368" t="s">
        <v>443</v>
      </c>
      <c r="F27" s="368" t="s">
        <v>444</v>
      </c>
      <c r="G27" s="368"/>
      <c r="H27" s="368"/>
      <c r="I27" s="368"/>
      <c r="J27" s="368"/>
      <c r="K27" s="368"/>
    </row>
    <row r="28" spans="1:11">
      <c r="A28" s="50"/>
      <c r="B28" s="8" t="s">
        <v>442</v>
      </c>
      <c r="C28" s="18"/>
      <c r="D28" s="18"/>
      <c r="E28" s="41"/>
      <c r="F28" s="41"/>
      <c r="G28" s="368"/>
      <c r="H28" s="368"/>
      <c r="I28" s="368"/>
      <c r="J28" s="368"/>
      <c r="K28" s="368"/>
    </row>
    <row r="29" spans="1:11">
      <c r="A29" s="50"/>
      <c r="B29" s="8" t="s">
        <v>516</v>
      </c>
      <c r="C29" s="18"/>
      <c r="D29" s="18"/>
      <c r="E29" s="368"/>
      <c r="F29" s="368"/>
      <c r="G29" s="368"/>
      <c r="H29" s="368"/>
      <c r="I29" s="368"/>
      <c r="J29" s="368"/>
      <c r="K29" s="368"/>
    </row>
    <row r="30" spans="1:11">
      <c r="A30" s="8"/>
      <c r="B30" s="8"/>
      <c r="C30" s="18"/>
      <c r="D30" s="18"/>
      <c r="E30" s="42"/>
      <c r="F30" s="42"/>
      <c r="G30" s="42"/>
      <c r="H30" s="42"/>
      <c r="I30" s="42"/>
      <c r="J30" s="42"/>
      <c r="K30" s="42"/>
    </row>
    <row r="31" spans="1:11">
      <c r="A31" s="18"/>
      <c r="B31" s="53"/>
      <c r="C31" s="8"/>
      <c r="D31" s="8"/>
      <c r="E31" s="20"/>
      <c r="F31" s="20"/>
      <c r="G31" s="20"/>
      <c r="H31" s="20"/>
      <c r="I31" s="20"/>
      <c r="J31" s="20"/>
      <c r="K31" s="20"/>
    </row>
    <row r="32" spans="1:11" ht="13.5" thickBot="1">
      <c r="A32" s="8"/>
      <c r="B32" s="8"/>
      <c r="C32" s="8"/>
      <c r="D32" s="8"/>
      <c r="I32" s="325" t="s">
        <v>300</v>
      </c>
      <c r="K32" s="54"/>
    </row>
    <row r="33" spans="1:11" ht="13.5" thickTop="1">
      <c r="A33" s="8"/>
      <c r="B33" s="8"/>
      <c r="C33" s="8"/>
      <c r="D33" s="8"/>
      <c r="E33" s="8"/>
      <c r="F33" s="8"/>
      <c r="G33" s="8"/>
      <c r="H33" s="8"/>
      <c r="I33" s="8"/>
      <c r="J33" s="8"/>
      <c r="K33" s="8"/>
    </row>
    <row r="34" spans="1:11">
      <c r="A34" s="271" t="s">
        <v>316</v>
      </c>
      <c r="B34" s="272"/>
      <c r="C34" s="272"/>
      <c r="D34" s="272"/>
      <c r="E34" s="272"/>
      <c r="F34" s="272"/>
      <c r="G34" s="272"/>
    </row>
    <row r="35" spans="1:11">
      <c r="A35" s="272"/>
      <c r="B35" s="272"/>
      <c r="C35" s="272"/>
      <c r="D35" s="272"/>
      <c r="E35" s="272"/>
      <c r="F35" s="272"/>
      <c r="G35" s="272"/>
    </row>
    <row r="36" spans="1:11">
      <c r="A36" s="272"/>
      <c r="B36" s="272"/>
      <c r="C36" s="272"/>
      <c r="D36" s="272"/>
      <c r="E36" s="272"/>
      <c r="F36" s="272"/>
      <c r="G36" s="272"/>
    </row>
    <row r="37" spans="1:11">
      <c r="A37" s="272"/>
      <c r="B37" s="272"/>
      <c r="C37" s="272"/>
      <c r="D37" s="272"/>
      <c r="E37" s="272"/>
      <c r="F37" s="272"/>
      <c r="G37" s="272"/>
    </row>
    <row r="38" spans="1:11">
      <c r="A38" s="272"/>
      <c r="B38" s="272"/>
      <c r="C38" s="272"/>
      <c r="D38" s="272"/>
      <c r="E38" s="272"/>
      <c r="F38" s="272"/>
      <c r="G38" s="272"/>
    </row>
    <row r="39" spans="1:11">
      <c r="A39" s="335" t="s">
        <v>525</v>
      </c>
      <c r="B39" s="272"/>
      <c r="C39" s="272"/>
      <c r="D39" s="272"/>
      <c r="E39" s="272"/>
      <c r="F39" s="272"/>
      <c r="G39" s="272"/>
    </row>
    <row r="40" spans="1:11">
      <c r="A40" s="272"/>
      <c r="B40" s="272"/>
      <c r="C40" s="272"/>
      <c r="D40" s="272"/>
      <c r="E40" s="272"/>
      <c r="F40" s="272"/>
      <c r="G40" s="272"/>
    </row>
    <row r="41" spans="1:11">
      <c r="A41" s="272"/>
      <c r="B41" s="272"/>
      <c r="C41" s="272"/>
      <c r="D41" s="272"/>
      <c r="E41" s="272"/>
      <c r="F41" s="272"/>
      <c r="G41" s="272"/>
    </row>
    <row r="42" spans="1:11">
      <c r="A42" s="272"/>
      <c r="B42" s="272"/>
      <c r="C42" s="272"/>
      <c r="D42" s="272"/>
      <c r="E42" s="272"/>
      <c r="F42" s="272"/>
      <c r="G42" s="272"/>
    </row>
    <row r="43" spans="1:11">
      <c r="A43" s="272"/>
      <c r="B43" s="272"/>
      <c r="C43" s="272"/>
      <c r="D43" s="272"/>
      <c r="E43" s="272"/>
      <c r="F43" s="272"/>
      <c r="G43" s="272"/>
    </row>
    <row r="44" spans="1:11">
      <c r="A44" s="272"/>
      <c r="B44" s="272"/>
      <c r="C44" s="272"/>
      <c r="D44" s="272"/>
      <c r="E44" s="272"/>
      <c r="F44" s="272"/>
      <c r="G44" s="272"/>
    </row>
    <row r="45" spans="1:11">
      <c r="A45" s="272"/>
      <c r="B45" s="272"/>
      <c r="C45" s="272"/>
      <c r="D45" s="272"/>
      <c r="E45" s="272"/>
      <c r="F45" s="272"/>
      <c r="G45" s="272"/>
    </row>
    <row r="46" spans="1:11">
      <c r="A46" s="272"/>
      <c r="B46" s="272"/>
      <c r="C46" s="272"/>
      <c r="D46" s="272"/>
      <c r="E46" s="272"/>
      <c r="F46" s="272"/>
      <c r="G46" s="272"/>
    </row>
  </sheetData>
  <protectedRanges>
    <protectedRange sqref="E10:K28" name="Range1"/>
  </protectedRanges>
  <customSheetViews>
    <customSheetView guid="{F0C1927A-B995-4F6F-ACAC-9BC2D4009037}" showPageBreaks="1" showGridLines="0" fitToPage="1" printArea="1" view="pageBreakPreview">
      <selection activeCell="B29" sqref="B29"/>
      <pageMargins left="0.75" right="0.75" top="0.5" bottom="0.49" header="0.5" footer="0.5"/>
      <pageSetup paperSize="9" scale="88" orientation="landscape" r:id="rId1"/>
      <headerFooter alignWithMargins="0"/>
    </customSheetView>
    <customSheetView guid="{199CEFA0-8D04-4A93-9AA6-2E20B3E1092B}" showPageBreaks="1" showGridLines="0" fitToPage="1" printArea="1">
      <selection activeCell="B29" sqref="B29"/>
      <pageMargins left="0.75" right="0.75" top="0.5" bottom="0.49" header="0.5" footer="0.5"/>
      <pageSetup paperSize="9" scale="48" orientation="portrait" horizontalDpi="4294967294" r:id="rId2"/>
      <headerFooter alignWithMargins="0"/>
    </customSheetView>
    <customSheetView guid="{9A5D5453-84DD-4CCE-8674-A7AA0B8DD145}" showGridLines="0" fitToPage="1">
      <selection activeCell="B29" sqref="B29"/>
      <pageMargins left="0.75" right="0.75" top="0.5" bottom="0.49" header="0.5" footer="0.5"/>
      <pageSetup paperSize="9" scale="48" orientation="portrait" horizontalDpi="4294967294" r:id="rId3"/>
      <headerFooter alignWithMargins="0"/>
    </customSheetView>
    <customSheetView guid="{7DDA6EA3-477D-4464-9759-C3BA585A6728}" showPageBreaks="1" showGridLines="0" fitToPage="1" printArea="1" view="pageBreakPreview">
      <selection activeCell="B29" sqref="B29"/>
      <pageMargins left="0.75" right="0.75" top="0.5" bottom="0.49" header="0.5" footer="0.5"/>
      <pageSetup paperSize="9" scale="88" orientation="landscape" r:id="rId4"/>
      <headerFooter alignWithMargins="0"/>
    </customSheetView>
  </customSheetViews>
  <mergeCells count="8">
    <mergeCell ref="A5:B6"/>
    <mergeCell ref="C5:D6"/>
    <mergeCell ref="A7:B7"/>
    <mergeCell ref="C7:D7"/>
    <mergeCell ref="A1:K1"/>
    <mergeCell ref="A2:K2"/>
    <mergeCell ref="A3:K3"/>
    <mergeCell ref="A4:K4"/>
  </mergeCells>
  <phoneticPr fontId="16" type="noConversion"/>
  <pageMargins left="0.75" right="0.75" top="0.5" bottom="0.49" header="0.5" footer="0.5"/>
  <pageSetup paperSize="9" scale="88" orientation="landscape" r:id="rId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L39"/>
  <sheetViews>
    <sheetView showGridLines="0" topLeftCell="C13" zoomScaleNormal="100" zoomScaleSheetLayoutView="100" workbookViewId="0">
      <selection sqref="A1:L1"/>
    </sheetView>
  </sheetViews>
  <sheetFormatPr defaultRowHeight="12.75"/>
  <cols>
    <col min="1" max="1" width="11.42578125" customWidth="1"/>
    <col min="2" max="2" width="12.7109375" customWidth="1"/>
    <col min="3" max="3" width="18" customWidth="1"/>
    <col min="4" max="4" width="34.85546875" customWidth="1"/>
    <col min="5" max="12" width="14.7109375" customWidth="1"/>
  </cols>
  <sheetData>
    <row r="1" spans="1:12" ht="15">
      <c r="A1" s="421" t="s">
        <v>39</v>
      </c>
      <c r="B1" s="422"/>
      <c r="C1" s="422"/>
      <c r="D1" s="422"/>
      <c r="E1" s="422"/>
      <c r="F1" s="422"/>
      <c r="G1" s="422"/>
      <c r="H1" s="422"/>
      <c r="I1" s="422"/>
      <c r="J1" s="422"/>
      <c r="K1" s="422"/>
      <c r="L1" s="423"/>
    </row>
    <row r="2" spans="1:12" ht="15">
      <c r="A2" s="424" t="s">
        <v>110</v>
      </c>
      <c r="B2" s="425"/>
      <c r="C2" s="425"/>
      <c r="D2" s="425"/>
      <c r="E2" s="425"/>
      <c r="F2" s="425"/>
      <c r="G2" s="425"/>
      <c r="H2" s="425"/>
      <c r="I2" s="425"/>
      <c r="J2" s="425"/>
      <c r="K2" s="425"/>
      <c r="L2" s="426"/>
    </row>
    <row r="3" spans="1:12" ht="15">
      <c r="A3" s="424" t="str">
        <f>"of "&amp;name</f>
        <v>of ABC Pension Fund</v>
      </c>
      <c r="B3" s="425"/>
      <c r="C3" s="425"/>
      <c r="D3" s="425"/>
      <c r="E3" s="425"/>
      <c r="F3" s="425"/>
      <c r="G3" s="425"/>
      <c r="H3" s="425"/>
      <c r="I3" s="425"/>
      <c r="J3" s="425"/>
      <c r="K3" s="425"/>
      <c r="L3" s="426"/>
    </row>
    <row r="4" spans="1:12" ht="15.75">
      <c r="A4" s="454" t="str">
        <f>"as at the end of the financial period "&amp;YEAR(YE)&amp;"/"&amp;MONTH(YE)&amp;"/"&amp;DAY(YE)</f>
        <v>as at the end of the financial period 2007/12/31</v>
      </c>
      <c r="B4" s="455"/>
      <c r="C4" s="455"/>
      <c r="D4" s="455"/>
      <c r="E4" s="455"/>
      <c r="F4" s="455"/>
      <c r="G4" s="455"/>
      <c r="H4" s="455"/>
      <c r="I4" s="455"/>
      <c r="J4" s="455"/>
      <c r="K4" s="455"/>
      <c r="L4" s="456"/>
    </row>
    <row r="5" spans="1:12" ht="38.25">
      <c r="C5" s="457" t="s">
        <v>312</v>
      </c>
      <c r="D5" s="458"/>
      <c r="E5" s="40" t="s">
        <v>509</v>
      </c>
      <c r="F5" s="40" t="s">
        <v>122</v>
      </c>
      <c r="G5" s="336" t="s">
        <v>123</v>
      </c>
      <c r="H5" s="336" t="s">
        <v>124</v>
      </c>
      <c r="I5" s="336" t="s">
        <v>125</v>
      </c>
      <c r="J5" s="336" t="s">
        <v>126</v>
      </c>
      <c r="K5" s="336" t="s">
        <v>127</v>
      </c>
      <c r="L5" s="336" t="s">
        <v>128</v>
      </c>
    </row>
    <row r="6" spans="1:12">
      <c r="C6" s="459"/>
      <c r="D6" s="460"/>
      <c r="E6" s="197" t="s">
        <v>460</v>
      </c>
      <c r="F6" s="197" t="s">
        <v>460</v>
      </c>
      <c r="G6" s="197" t="s">
        <v>460</v>
      </c>
      <c r="H6" s="197" t="s">
        <v>460</v>
      </c>
      <c r="I6" s="197" t="s">
        <v>460</v>
      </c>
      <c r="J6" s="197" t="s">
        <v>460</v>
      </c>
      <c r="K6" s="197" t="s">
        <v>460</v>
      </c>
      <c r="L6" s="172" t="s">
        <v>460</v>
      </c>
    </row>
    <row r="7" spans="1:12">
      <c r="A7" s="430">
        <v>1</v>
      </c>
      <c r="B7" s="431"/>
      <c r="C7" s="430">
        <v>2</v>
      </c>
      <c r="D7" s="431"/>
      <c r="E7" s="1">
        <v>3</v>
      </c>
      <c r="F7" s="1">
        <v>4</v>
      </c>
      <c r="G7" s="1">
        <v>5</v>
      </c>
      <c r="H7" s="1">
        <v>6</v>
      </c>
      <c r="I7" s="1">
        <v>7</v>
      </c>
      <c r="J7" s="1">
        <v>8</v>
      </c>
      <c r="K7" s="1">
        <v>9</v>
      </c>
      <c r="L7" s="1">
        <v>10</v>
      </c>
    </row>
    <row r="8" spans="1:12">
      <c r="A8" s="90"/>
      <c r="B8" s="33"/>
      <c r="C8" s="33"/>
      <c r="D8" s="33"/>
      <c r="E8" s="49"/>
      <c r="F8" s="49"/>
      <c r="G8" s="49"/>
      <c r="H8" s="49"/>
      <c r="I8" s="49"/>
      <c r="J8" s="49"/>
      <c r="K8" s="49"/>
      <c r="L8" s="49"/>
    </row>
    <row r="9" spans="1:12">
      <c r="A9" s="7"/>
      <c r="B9" s="362"/>
      <c r="C9" s="101" t="s">
        <v>53</v>
      </c>
      <c r="D9" s="101"/>
      <c r="E9" s="41"/>
      <c r="F9" s="64">
        <f>SUM(G9:L9)</f>
        <v>0</v>
      </c>
      <c r="G9" s="41"/>
      <c r="H9" s="41"/>
      <c r="I9" s="41"/>
      <c r="J9" s="41"/>
      <c r="K9" s="41"/>
      <c r="L9" s="41"/>
    </row>
    <row r="10" spans="1:12">
      <c r="A10" s="7"/>
      <c r="B10" s="362"/>
      <c r="C10" s="101" t="s">
        <v>111</v>
      </c>
      <c r="D10" s="101"/>
      <c r="E10" s="41"/>
      <c r="F10" s="64">
        <f t="shared" ref="F10:F20" si="0">SUM(G10:L10)</f>
        <v>0</v>
      </c>
      <c r="G10" s="41"/>
      <c r="H10" s="41"/>
      <c r="I10" s="41"/>
      <c r="J10" s="41"/>
      <c r="K10" s="41"/>
      <c r="L10" s="41"/>
    </row>
    <row r="11" spans="1:12">
      <c r="A11" s="10"/>
      <c r="B11" s="362"/>
      <c r="C11" s="100" t="s">
        <v>112</v>
      </c>
      <c r="D11" s="103"/>
      <c r="E11" s="41"/>
      <c r="F11" s="64">
        <f t="shared" si="0"/>
        <v>0</v>
      </c>
      <c r="G11" s="41"/>
      <c r="H11" s="41"/>
      <c r="I11" s="41"/>
      <c r="J11" s="41"/>
      <c r="K11" s="41"/>
      <c r="L11" s="41"/>
    </row>
    <row r="12" spans="1:12">
      <c r="A12" s="10"/>
      <c r="B12" s="362"/>
      <c r="C12" s="100" t="s">
        <v>113</v>
      </c>
      <c r="D12" s="103"/>
      <c r="E12" s="41"/>
      <c r="F12" s="64">
        <f t="shared" si="0"/>
        <v>0</v>
      </c>
      <c r="G12" s="41"/>
      <c r="H12" s="41"/>
      <c r="I12" s="41"/>
      <c r="J12" s="41"/>
      <c r="K12" s="41"/>
      <c r="L12" s="41"/>
    </row>
    <row r="13" spans="1:12">
      <c r="A13" s="10"/>
      <c r="B13" s="362"/>
      <c r="C13" s="100" t="s">
        <v>151</v>
      </c>
      <c r="D13" s="103"/>
      <c r="E13" s="41"/>
      <c r="F13" s="64">
        <f t="shared" si="0"/>
        <v>0</v>
      </c>
      <c r="G13" s="41"/>
      <c r="H13" s="41"/>
      <c r="I13" s="41"/>
      <c r="J13" s="41"/>
      <c r="K13" s="41"/>
      <c r="L13" s="41"/>
    </row>
    <row r="14" spans="1:12">
      <c r="A14" s="10"/>
      <c r="B14" s="50"/>
      <c r="C14" s="100" t="s">
        <v>152</v>
      </c>
      <c r="D14" s="103"/>
      <c r="E14" s="41"/>
      <c r="F14" s="64">
        <f t="shared" si="0"/>
        <v>0</v>
      </c>
      <c r="G14" s="41"/>
      <c r="H14" s="41"/>
      <c r="I14" s="41"/>
      <c r="J14" s="41"/>
      <c r="K14" s="41"/>
      <c r="L14" s="41"/>
    </row>
    <row r="15" spans="1:12">
      <c r="A15" s="10"/>
      <c r="B15" s="50"/>
      <c r="C15" s="100" t="s">
        <v>153</v>
      </c>
      <c r="D15" s="103"/>
      <c r="E15" s="41"/>
      <c r="F15" s="64">
        <f t="shared" si="0"/>
        <v>0</v>
      </c>
      <c r="G15" s="41"/>
      <c r="H15" s="41"/>
      <c r="I15" s="41"/>
      <c r="J15" s="41"/>
      <c r="K15" s="41"/>
      <c r="L15" s="41"/>
    </row>
    <row r="16" spans="1:12">
      <c r="A16" s="10"/>
      <c r="B16" s="50"/>
      <c r="C16" s="100" t="s">
        <v>154</v>
      </c>
      <c r="D16" s="103"/>
      <c r="E16" s="41"/>
      <c r="F16" s="64">
        <f t="shared" si="0"/>
        <v>0</v>
      </c>
      <c r="G16" s="41"/>
      <c r="H16" s="41"/>
      <c r="I16" s="41"/>
      <c r="J16" s="41"/>
      <c r="K16" s="41"/>
      <c r="L16" s="41"/>
    </row>
    <row r="17" spans="1:12">
      <c r="A17" s="10"/>
      <c r="B17" s="50"/>
      <c r="C17" s="100" t="s">
        <v>155</v>
      </c>
      <c r="D17" s="103"/>
      <c r="E17" s="41"/>
      <c r="F17" s="64">
        <f t="shared" si="0"/>
        <v>0</v>
      </c>
      <c r="G17" s="41"/>
      <c r="H17" s="41"/>
      <c r="I17" s="41"/>
      <c r="J17" s="41"/>
      <c r="K17" s="41"/>
      <c r="L17" s="41"/>
    </row>
    <row r="18" spans="1:12">
      <c r="A18" s="10"/>
      <c r="B18" s="50"/>
      <c r="C18" s="100" t="s">
        <v>114</v>
      </c>
      <c r="D18" s="103"/>
      <c r="E18" s="41"/>
      <c r="F18" s="64">
        <f t="shared" si="0"/>
        <v>0</v>
      </c>
      <c r="G18" s="41"/>
      <c r="H18" s="41"/>
      <c r="I18" s="41"/>
      <c r="J18" s="41"/>
      <c r="K18" s="41"/>
      <c r="L18" s="41"/>
    </row>
    <row r="19" spans="1:12">
      <c r="A19" s="10"/>
      <c r="B19" s="50"/>
      <c r="C19" s="100" t="s">
        <v>115</v>
      </c>
      <c r="D19" s="103"/>
      <c r="E19" s="41"/>
      <c r="F19" s="64">
        <f t="shared" si="0"/>
        <v>0</v>
      </c>
      <c r="G19" s="41"/>
      <c r="H19" s="41"/>
      <c r="I19" s="41"/>
      <c r="J19" s="41"/>
      <c r="K19" s="41"/>
      <c r="L19" s="41"/>
    </row>
    <row r="20" spans="1:12">
      <c r="A20" s="10"/>
      <c r="B20" s="50" t="s">
        <v>88</v>
      </c>
      <c r="C20" s="281" t="s">
        <v>156</v>
      </c>
      <c r="D20" s="103"/>
      <c r="E20" s="41"/>
      <c r="F20" s="64">
        <f t="shared" si="0"/>
        <v>0</v>
      </c>
      <c r="G20" s="41"/>
      <c r="H20" s="41"/>
      <c r="I20" s="41"/>
      <c r="J20" s="41"/>
      <c r="K20" s="41"/>
      <c r="L20" s="41"/>
    </row>
    <row r="21" spans="1:12">
      <c r="A21" s="10"/>
      <c r="B21" s="50"/>
      <c r="C21" s="281" t="s">
        <v>176</v>
      </c>
      <c r="D21" s="103"/>
      <c r="E21" s="41"/>
      <c r="F21" s="64">
        <f>SUM(G21:L21)</f>
        <v>0</v>
      </c>
      <c r="G21" s="41"/>
      <c r="H21" s="41"/>
      <c r="I21" s="41"/>
      <c r="J21" s="41"/>
      <c r="K21" s="41"/>
      <c r="L21" s="41"/>
    </row>
    <row r="22" spans="1:12">
      <c r="A22" s="10"/>
      <c r="B22" s="50"/>
      <c r="C22" s="281" t="s">
        <v>546</v>
      </c>
      <c r="D22" s="103"/>
      <c r="E22" s="41"/>
      <c r="F22" s="64">
        <f>SUM(G22:L22)</f>
        <v>0</v>
      </c>
      <c r="G22" s="41"/>
      <c r="H22" s="41"/>
      <c r="I22" s="41"/>
      <c r="J22" s="41"/>
      <c r="K22" s="41"/>
      <c r="L22" s="41"/>
    </row>
    <row r="23" spans="1:12">
      <c r="A23" s="50"/>
      <c r="B23" s="50"/>
      <c r="C23" s="289" t="s">
        <v>157</v>
      </c>
      <c r="D23" s="103"/>
      <c r="E23" s="68"/>
      <c r="F23" s="68"/>
      <c r="G23" s="68"/>
      <c r="H23" s="68"/>
      <c r="I23" s="68"/>
      <c r="J23" s="68"/>
      <c r="K23" s="68"/>
      <c r="L23" s="68"/>
    </row>
    <row r="24" spans="1:12">
      <c r="A24" s="10"/>
      <c r="B24" s="8"/>
      <c r="C24" s="18"/>
      <c r="D24" s="18"/>
      <c r="E24" s="91"/>
      <c r="F24" s="91"/>
      <c r="G24" s="91"/>
      <c r="H24" s="91"/>
      <c r="I24" s="91"/>
      <c r="J24" s="91"/>
      <c r="K24" s="91"/>
      <c r="L24" s="91"/>
    </row>
    <row r="25" spans="1:12">
      <c r="A25" s="7" t="s">
        <v>158</v>
      </c>
      <c r="B25" s="8"/>
      <c r="C25" s="101" t="s">
        <v>159</v>
      </c>
      <c r="D25" s="101"/>
      <c r="E25" s="41"/>
      <c r="F25" s="64">
        <f t="shared" ref="F25:F33" si="1">SUM(G25:L25)</f>
        <v>0</v>
      </c>
      <c r="G25" s="41"/>
      <c r="H25" s="41"/>
      <c r="I25" s="41"/>
      <c r="J25" s="41"/>
      <c r="K25" s="41"/>
      <c r="L25" s="41"/>
    </row>
    <row r="26" spans="1:12">
      <c r="A26" s="10"/>
      <c r="B26" s="8"/>
      <c r="C26" s="101" t="s">
        <v>160</v>
      </c>
      <c r="D26" s="101"/>
      <c r="E26" s="41"/>
      <c r="F26" s="64">
        <f t="shared" si="1"/>
        <v>0</v>
      </c>
      <c r="G26" s="41"/>
      <c r="H26" s="41"/>
      <c r="I26" s="41"/>
      <c r="J26" s="41"/>
      <c r="K26" s="41"/>
      <c r="L26" s="41"/>
    </row>
    <row r="27" spans="1:12">
      <c r="A27" s="10"/>
      <c r="B27" s="8"/>
      <c r="C27" s="100" t="s">
        <v>161</v>
      </c>
      <c r="D27" s="103"/>
      <c r="E27" s="41"/>
      <c r="F27" s="64">
        <f t="shared" si="1"/>
        <v>0</v>
      </c>
      <c r="G27" s="41"/>
      <c r="H27" s="41"/>
      <c r="I27" s="41"/>
      <c r="J27" s="41"/>
      <c r="K27" s="41"/>
      <c r="L27" s="41"/>
    </row>
    <row r="28" spans="1:12">
      <c r="A28" s="10"/>
      <c r="B28" s="8"/>
      <c r="C28" s="289" t="s">
        <v>116</v>
      </c>
      <c r="D28" s="103"/>
      <c r="E28" s="64"/>
      <c r="F28" s="64"/>
      <c r="G28" s="64"/>
      <c r="H28" s="64"/>
      <c r="I28" s="64"/>
      <c r="J28" s="64"/>
      <c r="K28" s="64"/>
      <c r="L28" s="64"/>
    </row>
    <row r="29" spans="1:12">
      <c r="A29" s="10"/>
      <c r="B29" s="8"/>
      <c r="C29" s="100"/>
      <c r="D29" s="103"/>
      <c r="E29" s="41"/>
      <c r="F29" s="64">
        <f t="shared" si="1"/>
        <v>0</v>
      </c>
      <c r="G29" s="41"/>
      <c r="H29" s="41"/>
      <c r="I29" s="41"/>
      <c r="J29" s="41"/>
      <c r="K29" s="41"/>
      <c r="L29" s="41"/>
    </row>
    <row r="30" spans="1:12">
      <c r="A30" s="10"/>
      <c r="B30" s="8"/>
      <c r="C30" s="289" t="s">
        <v>117</v>
      </c>
      <c r="D30" s="103"/>
      <c r="E30" s="41"/>
      <c r="F30" s="64">
        <f t="shared" si="1"/>
        <v>0</v>
      </c>
      <c r="G30" s="41"/>
      <c r="H30" s="41"/>
      <c r="I30" s="41"/>
      <c r="J30" s="41"/>
      <c r="K30" s="41"/>
      <c r="L30" s="41"/>
    </row>
    <row r="31" spans="1:12">
      <c r="A31" s="10"/>
      <c r="B31" s="8"/>
      <c r="C31" s="100" t="s">
        <v>118</v>
      </c>
      <c r="D31" s="103"/>
      <c r="E31" s="41"/>
      <c r="F31" s="64">
        <f t="shared" si="1"/>
        <v>0</v>
      </c>
      <c r="G31" s="41"/>
      <c r="H31" s="41"/>
      <c r="I31" s="41"/>
      <c r="J31" s="41"/>
      <c r="K31" s="41"/>
      <c r="L31" s="41"/>
    </row>
    <row r="32" spans="1:12">
      <c r="A32" s="10"/>
      <c r="B32" s="8"/>
      <c r="C32" s="100" t="s">
        <v>120</v>
      </c>
      <c r="D32" s="103"/>
      <c r="E32" s="41"/>
      <c r="F32" s="64">
        <f t="shared" si="1"/>
        <v>0</v>
      </c>
      <c r="G32" s="41"/>
      <c r="H32" s="41"/>
      <c r="I32" s="41"/>
      <c r="J32" s="41"/>
      <c r="K32" s="41"/>
      <c r="L32" s="41"/>
    </row>
    <row r="33" spans="1:12">
      <c r="A33" s="10"/>
      <c r="B33" s="8"/>
      <c r="C33" s="100" t="s">
        <v>119</v>
      </c>
      <c r="D33" s="103"/>
      <c r="E33" s="41"/>
      <c r="F33" s="64">
        <f t="shared" si="1"/>
        <v>0</v>
      </c>
      <c r="G33" s="41"/>
      <c r="H33" s="41"/>
      <c r="I33" s="41"/>
      <c r="J33" s="41"/>
      <c r="K33" s="41"/>
      <c r="L33" s="41"/>
    </row>
    <row r="34" spans="1:12">
      <c r="A34" s="10"/>
      <c r="B34" s="8"/>
      <c r="C34" s="100" t="s">
        <v>121</v>
      </c>
      <c r="D34" s="103"/>
      <c r="E34" s="64"/>
      <c r="F34" s="64"/>
      <c r="G34" s="64"/>
      <c r="H34" s="64"/>
      <c r="I34" s="64"/>
      <c r="J34" s="64"/>
      <c r="K34" s="64"/>
      <c r="L34" s="64"/>
    </row>
    <row r="35" spans="1:12">
      <c r="A35" s="10"/>
      <c r="B35" s="8"/>
      <c r="C35" s="100"/>
      <c r="D35" s="100"/>
      <c r="E35" s="43"/>
      <c r="F35" s="43"/>
      <c r="G35" s="43"/>
      <c r="H35" s="43"/>
      <c r="I35" s="43"/>
      <c r="J35" s="43"/>
      <c r="K35" s="43"/>
      <c r="L35" s="43"/>
    </row>
    <row r="36" spans="1:12">
      <c r="A36" s="10"/>
      <c r="B36" s="8"/>
      <c r="C36" s="33"/>
      <c r="D36" s="18"/>
      <c r="E36" s="43"/>
      <c r="F36" s="43"/>
      <c r="G36" s="43"/>
      <c r="H36" s="43"/>
      <c r="I36" s="43"/>
      <c r="J36" s="43"/>
      <c r="K36" s="43"/>
      <c r="L36" s="43"/>
    </row>
    <row r="37" spans="1:12" ht="13.5" thickBot="1">
      <c r="A37" s="196"/>
      <c r="B37" s="327"/>
      <c r="C37" s="18"/>
      <c r="D37" s="18"/>
      <c r="E37" s="20"/>
      <c r="F37" s="20"/>
      <c r="G37" s="20"/>
      <c r="H37" s="20"/>
      <c r="I37" s="20"/>
      <c r="J37" s="20"/>
      <c r="K37" s="325" t="s">
        <v>300</v>
      </c>
      <c r="L37" s="54"/>
    </row>
    <row r="38" spans="1:12" ht="13.5" thickTop="1">
      <c r="A38" s="8"/>
      <c r="B38" s="8"/>
      <c r="C38" s="18"/>
      <c r="D38" s="18"/>
    </row>
    <row r="39" spans="1:12">
      <c r="L39" s="8"/>
    </row>
  </sheetData>
  <protectedRanges>
    <protectedRange sqref="E9:L34" name="Range1"/>
  </protectedRanges>
  <customSheetViews>
    <customSheetView guid="{F0C1927A-B995-4F6F-ACAC-9BC2D4009037}" showGridLines="0" fitToPage="1" topLeftCell="C13">
      <selection sqref="A1:L1"/>
      <pageMargins left="0.75" right="0.75" top="0.5" bottom="0.49" header="0.5" footer="0.5"/>
      <pageSetup paperSize="9" scale="68" orientation="landscape" r:id="rId1"/>
      <headerFooter alignWithMargins="0"/>
    </customSheetView>
    <customSheetView guid="{199CEFA0-8D04-4A93-9AA6-2E20B3E1092B}" showPageBreaks="1" showGridLines="0" fitToPage="1" printArea="1" topLeftCell="C1">
      <selection sqref="A1:L1"/>
      <pageMargins left="0.75" right="0.75" top="0.5" bottom="0.49" header="0.5" footer="0.5"/>
      <pageSetup paperSize="9" scale="45" orientation="portrait" horizontalDpi="4294967294" r:id="rId2"/>
      <headerFooter alignWithMargins="0"/>
    </customSheetView>
    <customSheetView guid="{9A5D5453-84DD-4CCE-8674-A7AA0B8DD145}" showGridLines="0" fitToPage="1" topLeftCell="C1">
      <selection sqref="A1:L1"/>
      <pageMargins left="0.75" right="0.75" top="0.5" bottom="0.49" header="0.5" footer="0.5"/>
      <pageSetup paperSize="9" scale="45" orientation="portrait" horizontalDpi="4294967294" r:id="rId3"/>
      <headerFooter alignWithMargins="0"/>
    </customSheetView>
    <customSheetView guid="{7DDA6EA3-477D-4464-9759-C3BA585A6728}" showPageBreaks="1" showGridLines="0" fitToPage="1" printArea="1" topLeftCell="C13">
      <selection sqref="A1:L1"/>
      <pageMargins left="0.75" right="0.75" top="0.5" bottom="0.49" header="0.5" footer="0.5"/>
      <pageSetup paperSize="9" scale="68" orientation="landscape" r:id="rId4"/>
      <headerFooter alignWithMargins="0"/>
    </customSheetView>
  </customSheetViews>
  <mergeCells count="7">
    <mergeCell ref="C5:D6"/>
    <mergeCell ref="A7:B7"/>
    <mergeCell ref="C7:D7"/>
    <mergeCell ref="A1:L1"/>
    <mergeCell ref="A2:L2"/>
    <mergeCell ref="A3:L3"/>
    <mergeCell ref="A4:L4"/>
  </mergeCells>
  <phoneticPr fontId="16" type="noConversion"/>
  <pageMargins left="0.75" right="0.75" top="0.5" bottom="0.49" header="0.5" footer="0.5"/>
  <pageSetup paperSize="9" scale="68" orientation="landscape" r:id="rId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37"/>
  <sheetViews>
    <sheetView showGridLines="0" view="pageBreakPreview" zoomScale="60" zoomScaleNormal="90" workbookViewId="0">
      <selection activeCell="A26" sqref="A26"/>
    </sheetView>
  </sheetViews>
  <sheetFormatPr defaultRowHeight="12.75"/>
  <cols>
    <col min="1" max="1" width="39.140625" customWidth="1"/>
    <col min="2" max="2" width="13.7109375" customWidth="1"/>
    <col min="3" max="3" width="15.140625" customWidth="1"/>
    <col min="4" max="4" width="27.5703125" customWidth="1"/>
    <col min="5" max="5" width="12.7109375" customWidth="1"/>
    <col min="6" max="6" width="12.140625" customWidth="1"/>
    <col min="7" max="7" width="13.42578125" customWidth="1"/>
    <col min="8" max="8" width="13.28515625" customWidth="1"/>
  </cols>
  <sheetData>
    <row r="1" spans="1:8" ht="15">
      <c r="A1" s="470" t="s">
        <v>33</v>
      </c>
      <c r="B1" s="471"/>
      <c r="C1" s="471"/>
      <c r="D1" s="471"/>
      <c r="E1" s="471"/>
      <c r="F1" s="471"/>
      <c r="G1" s="471"/>
      <c r="H1" s="472"/>
    </row>
    <row r="2" spans="1:8" ht="15">
      <c r="A2" s="473" t="str">
        <f>"CASH, BALANCES &amp; DEPOSITS"</f>
        <v>CASH, BALANCES &amp; DEPOSITS</v>
      </c>
      <c r="B2" s="474"/>
      <c r="C2" s="474"/>
      <c r="D2" s="474"/>
      <c r="E2" s="474"/>
      <c r="F2" s="474"/>
      <c r="G2" s="474"/>
      <c r="H2" s="475"/>
    </row>
    <row r="3" spans="1:8" ht="15">
      <c r="A3" s="473" t="str">
        <f>"of "&amp;name</f>
        <v>of ABC Pension Fund</v>
      </c>
      <c r="B3" s="474"/>
      <c r="C3" s="474"/>
      <c r="D3" s="474"/>
      <c r="E3" s="474"/>
      <c r="F3" s="474"/>
      <c r="G3" s="474"/>
      <c r="H3" s="475"/>
    </row>
    <row r="4" spans="1:8" ht="15">
      <c r="A4" s="476" t="str">
        <f>"as at the end of financial period "&amp;YEAR(YE)&amp;"/"&amp;MONTH(YE)&amp;"/"&amp;DAY(YE)</f>
        <v>as at the end of financial period 2007/12/31</v>
      </c>
      <c r="B4" s="477"/>
      <c r="C4" s="477"/>
      <c r="D4" s="477"/>
      <c r="E4" s="477"/>
      <c r="F4" s="477"/>
      <c r="G4" s="477"/>
      <c r="H4" s="478"/>
    </row>
    <row r="5" spans="1:8" ht="25.5">
      <c r="A5" s="484"/>
      <c r="B5" s="482" t="s">
        <v>342</v>
      </c>
      <c r="C5" s="483"/>
      <c r="D5" s="107" t="s">
        <v>343</v>
      </c>
      <c r="E5" s="479" t="s">
        <v>149</v>
      </c>
      <c r="F5" s="479" t="s">
        <v>135</v>
      </c>
      <c r="G5" s="479" t="s">
        <v>548</v>
      </c>
      <c r="H5" s="479" t="s">
        <v>356</v>
      </c>
    </row>
    <row r="6" spans="1:8" ht="54" customHeight="1">
      <c r="A6" s="485"/>
      <c r="B6" s="487" t="s">
        <v>344</v>
      </c>
      <c r="C6" s="488"/>
      <c r="D6" s="468" t="s">
        <v>345</v>
      </c>
      <c r="E6" s="480"/>
      <c r="F6" s="480"/>
      <c r="G6" s="480"/>
      <c r="H6" s="480"/>
    </row>
    <row r="7" spans="1:8">
      <c r="A7" s="486"/>
      <c r="B7" s="489"/>
      <c r="C7" s="490"/>
      <c r="D7" s="469"/>
      <c r="E7" s="108" t="s">
        <v>460</v>
      </c>
      <c r="F7" s="109"/>
      <c r="G7" s="481"/>
      <c r="H7" s="481"/>
    </row>
    <row r="8" spans="1:8">
      <c r="A8" s="466">
        <v>1</v>
      </c>
      <c r="B8" s="466"/>
      <c r="C8" s="467"/>
      <c r="D8" s="111">
        <v>2</v>
      </c>
      <c r="E8" s="111">
        <f>D8+1</f>
        <v>3</v>
      </c>
      <c r="F8" s="111">
        <f>E8+1</f>
        <v>4</v>
      </c>
      <c r="G8" s="111">
        <f>F8+1</f>
        <v>5</v>
      </c>
      <c r="H8" s="111">
        <f>G8+1</f>
        <v>6</v>
      </c>
    </row>
    <row r="9" spans="1:8">
      <c r="A9" s="113"/>
      <c r="B9" s="113"/>
      <c r="C9" s="113"/>
      <c r="D9" s="114"/>
      <c r="E9" s="114"/>
      <c r="F9" s="114"/>
      <c r="G9" s="113"/>
      <c r="H9" s="113"/>
    </row>
    <row r="10" spans="1:8">
      <c r="A10" s="121" t="s">
        <v>346</v>
      </c>
      <c r="B10" s="121"/>
      <c r="C10" s="121"/>
      <c r="D10" s="113"/>
      <c r="E10" s="113"/>
      <c r="F10" s="113"/>
      <c r="G10" s="113"/>
      <c r="H10" s="113"/>
    </row>
    <row r="11" spans="1:8">
      <c r="A11" s="113"/>
      <c r="B11" s="116" t="s">
        <v>347</v>
      </c>
      <c r="C11" s="116"/>
      <c r="D11" s="117" t="s">
        <v>348</v>
      </c>
      <c r="E11" s="198">
        <v>0</v>
      </c>
      <c r="F11" s="198">
        <v>0</v>
      </c>
    </row>
    <row r="12" spans="1:8">
      <c r="A12" s="113"/>
      <c r="B12" s="113"/>
      <c r="C12" s="113"/>
      <c r="D12" s="113"/>
      <c r="E12" s="120"/>
      <c r="F12" s="120"/>
      <c r="G12" s="373"/>
      <c r="H12" s="113"/>
    </row>
    <row r="13" spans="1:8">
      <c r="A13" s="121" t="s">
        <v>349</v>
      </c>
      <c r="B13" s="121"/>
      <c r="C13" s="121"/>
      <c r="D13" s="117" t="s">
        <v>314</v>
      </c>
      <c r="E13" s="118">
        <f>SUM(E14:E24)</f>
        <v>0</v>
      </c>
      <c r="F13" s="118">
        <f>SUM(F14:F24)</f>
        <v>0</v>
      </c>
      <c r="G13" s="160"/>
      <c r="H13" s="145"/>
    </row>
    <row r="14" spans="1:8">
      <c r="A14" s="115"/>
      <c r="B14" s="464"/>
      <c r="C14" s="465"/>
      <c r="D14" s="200"/>
      <c r="E14" s="198">
        <v>0</v>
      </c>
      <c r="F14" s="201">
        <v>0</v>
      </c>
      <c r="G14" s="374">
        <v>0.2</v>
      </c>
      <c r="H14" s="211">
        <v>0</v>
      </c>
    </row>
    <row r="15" spans="1:8">
      <c r="A15" s="115"/>
      <c r="B15" s="462"/>
      <c r="C15" s="463"/>
      <c r="D15" s="200"/>
      <c r="E15" s="198">
        <v>0</v>
      </c>
      <c r="F15" s="201">
        <v>0</v>
      </c>
      <c r="G15" s="374">
        <v>0.2</v>
      </c>
      <c r="H15" s="211">
        <v>0</v>
      </c>
    </row>
    <row r="16" spans="1:8">
      <c r="A16" s="115"/>
      <c r="B16" s="462"/>
      <c r="C16" s="463"/>
      <c r="D16" s="200"/>
      <c r="E16" s="198">
        <v>0</v>
      </c>
      <c r="F16" s="198">
        <v>0</v>
      </c>
      <c r="G16" s="374">
        <v>0.2</v>
      </c>
      <c r="H16" s="211">
        <v>0</v>
      </c>
    </row>
    <row r="17" spans="1:8">
      <c r="A17" s="115"/>
      <c r="B17" s="462"/>
      <c r="C17" s="463"/>
      <c r="D17" s="200"/>
      <c r="E17" s="198">
        <v>0</v>
      </c>
      <c r="F17" s="198">
        <v>0</v>
      </c>
      <c r="G17" s="374">
        <v>0.2</v>
      </c>
      <c r="H17" s="211">
        <v>0</v>
      </c>
    </row>
    <row r="18" spans="1:8">
      <c r="A18" s="115"/>
      <c r="B18" s="462"/>
      <c r="C18" s="463"/>
      <c r="D18" s="200"/>
      <c r="E18" s="198">
        <v>0</v>
      </c>
      <c r="F18" s="198">
        <v>0</v>
      </c>
      <c r="G18" s="374">
        <v>0.2</v>
      </c>
      <c r="H18" s="211">
        <v>0</v>
      </c>
    </row>
    <row r="19" spans="1:8">
      <c r="A19" s="115"/>
      <c r="B19" s="462"/>
      <c r="C19" s="463"/>
      <c r="D19" s="200"/>
      <c r="E19" s="198">
        <v>0</v>
      </c>
      <c r="F19" s="198">
        <v>0</v>
      </c>
      <c r="G19" s="374">
        <v>0.2</v>
      </c>
      <c r="H19" s="211">
        <v>0</v>
      </c>
    </row>
    <row r="20" spans="1:8">
      <c r="A20" s="115"/>
      <c r="B20" s="462"/>
      <c r="C20" s="463"/>
      <c r="D20" s="200"/>
      <c r="E20" s="198">
        <v>0</v>
      </c>
      <c r="F20" s="198">
        <v>0</v>
      </c>
      <c r="G20" s="374">
        <v>0.2</v>
      </c>
      <c r="H20" s="211">
        <v>0</v>
      </c>
    </row>
    <row r="21" spans="1:8">
      <c r="A21" s="115"/>
      <c r="B21" s="462"/>
      <c r="C21" s="463"/>
      <c r="D21" s="200"/>
      <c r="E21" s="198">
        <v>0</v>
      </c>
      <c r="F21" s="198">
        <v>0</v>
      </c>
      <c r="G21" s="374">
        <v>0.2</v>
      </c>
      <c r="H21" s="211">
        <v>0</v>
      </c>
    </row>
    <row r="22" spans="1:8">
      <c r="A22" s="115"/>
      <c r="B22" s="462"/>
      <c r="C22" s="463"/>
      <c r="D22" s="200"/>
      <c r="E22" s="198">
        <v>0</v>
      </c>
      <c r="F22" s="198">
        <v>0</v>
      </c>
      <c r="G22" s="374">
        <v>0.2</v>
      </c>
      <c r="H22" s="211">
        <v>0</v>
      </c>
    </row>
    <row r="23" spans="1:8">
      <c r="A23" s="115"/>
      <c r="B23" s="462"/>
      <c r="C23" s="463"/>
      <c r="D23" s="200"/>
      <c r="E23" s="198">
        <v>0</v>
      </c>
      <c r="F23" s="198">
        <v>0</v>
      </c>
      <c r="G23" s="374">
        <v>0.2</v>
      </c>
      <c r="H23" s="211">
        <v>0</v>
      </c>
    </row>
    <row r="24" spans="1:8">
      <c r="A24" s="115"/>
      <c r="B24" s="462"/>
      <c r="C24" s="463"/>
      <c r="D24" s="200"/>
      <c r="E24" s="198">
        <v>0</v>
      </c>
      <c r="F24" s="198">
        <v>0</v>
      </c>
      <c r="G24" s="374">
        <v>0.2</v>
      </c>
      <c r="H24" s="211">
        <v>0</v>
      </c>
    </row>
    <row r="25" spans="1:8">
      <c r="A25" s="115"/>
      <c r="B25" s="180"/>
      <c r="C25" s="180"/>
      <c r="D25" s="180"/>
      <c r="E25" s="180"/>
      <c r="F25" s="180"/>
      <c r="G25" s="59"/>
      <c r="H25" s="180"/>
    </row>
    <row r="26" spans="1:8" ht="25.5">
      <c r="A26" s="290" t="s">
        <v>139</v>
      </c>
      <c r="B26" s="121"/>
      <c r="C26" s="122"/>
      <c r="D26" s="117" t="s">
        <v>314</v>
      </c>
      <c r="E26" s="118">
        <f>SUM(E27:E32)</f>
        <v>0</v>
      </c>
      <c r="F26" s="118">
        <f>SUM(F27:F32)</f>
        <v>0</v>
      </c>
      <c r="G26" s="160"/>
      <c r="H26" s="145"/>
    </row>
    <row r="27" spans="1:8">
      <c r="A27" s="123"/>
      <c r="B27" s="462"/>
      <c r="C27" s="463"/>
      <c r="D27" s="200"/>
      <c r="E27" s="198">
        <v>0</v>
      </c>
      <c r="F27" s="198">
        <v>0</v>
      </c>
      <c r="G27" s="374">
        <v>0.2</v>
      </c>
      <c r="H27" s="211">
        <v>0</v>
      </c>
    </row>
    <row r="28" spans="1:8">
      <c r="A28" s="123"/>
      <c r="B28" s="462"/>
      <c r="C28" s="463"/>
      <c r="D28" s="200"/>
      <c r="E28" s="198">
        <v>0</v>
      </c>
      <c r="F28" s="198">
        <v>0</v>
      </c>
      <c r="G28" s="374">
        <v>0.2</v>
      </c>
      <c r="H28" s="211">
        <v>0</v>
      </c>
    </row>
    <row r="29" spans="1:8">
      <c r="A29" s="123"/>
      <c r="B29" s="462"/>
      <c r="C29" s="463"/>
      <c r="D29" s="200"/>
      <c r="E29" s="198">
        <v>0</v>
      </c>
      <c r="F29" s="198">
        <v>0</v>
      </c>
      <c r="G29" s="374">
        <v>0.2</v>
      </c>
      <c r="H29" s="211">
        <v>0</v>
      </c>
    </row>
    <row r="30" spans="1:8">
      <c r="A30" s="123"/>
      <c r="B30" s="462"/>
      <c r="C30" s="463"/>
      <c r="D30" s="200"/>
      <c r="E30" s="198">
        <v>0</v>
      </c>
      <c r="F30" s="198">
        <v>0</v>
      </c>
      <c r="G30" s="374">
        <v>0.2</v>
      </c>
      <c r="H30" s="211">
        <v>0</v>
      </c>
    </row>
    <row r="31" spans="1:8">
      <c r="A31" s="123"/>
      <c r="B31" s="462"/>
      <c r="C31" s="463"/>
      <c r="D31" s="200"/>
      <c r="E31" s="198">
        <v>0</v>
      </c>
      <c r="F31" s="198">
        <v>0</v>
      </c>
      <c r="G31" s="374">
        <v>0.2</v>
      </c>
      <c r="H31" s="211">
        <v>0</v>
      </c>
    </row>
    <row r="32" spans="1:8">
      <c r="A32" s="115"/>
      <c r="B32" s="462"/>
      <c r="C32" s="463"/>
      <c r="D32" s="200"/>
      <c r="E32" s="198">
        <v>0</v>
      </c>
      <c r="F32" s="198">
        <v>0</v>
      </c>
      <c r="G32" s="374">
        <v>0.2</v>
      </c>
      <c r="H32" s="211">
        <v>0</v>
      </c>
    </row>
    <row r="33" spans="1:8">
      <c r="A33" s="115"/>
      <c r="B33" s="113"/>
      <c r="C33" s="113"/>
      <c r="G33" s="59"/>
    </row>
    <row r="34" spans="1:8">
      <c r="A34" s="461" t="s">
        <v>350</v>
      </c>
      <c r="B34" s="461"/>
      <c r="C34" s="461"/>
      <c r="D34" s="125"/>
      <c r="E34" s="118">
        <f>E11+E13+E26</f>
        <v>0</v>
      </c>
      <c r="F34" s="118">
        <f>F11+F13+F26</f>
        <v>0</v>
      </c>
      <c r="G34" s="145"/>
      <c r="H34" s="145"/>
    </row>
    <row r="35" spans="1:8">
      <c r="A35" s="106"/>
      <c r="B35" s="106"/>
      <c r="C35" s="106"/>
      <c r="D35" s="106"/>
      <c r="E35" s="106"/>
      <c r="F35" s="106"/>
      <c r="G35" s="106"/>
      <c r="H35" s="65"/>
    </row>
    <row r="36" spans="1:8" ht="13.5" thickBot="1">
      <c r="A36" s="106"/>
      <c r="B36" s="106"/>
      <c r="C36" s="106"/>
      <c r="D36" s="106"/>
      <c r="E36" s="106"/>
      <c r="F36" s="106"/>
      <c r="G36" s="325" t="s">
        <v>300</v>
      </c>
      <c r="H36" s="54"/>
    </row>
    <row r="37" spans="1:8" ht="13.5" thickTop="1"/>
  </sheetData>
  <protectedRanges>
    <protectedRange sqref="B11:H32" name="Range1"/>
  </protectedRanges>
  <customSheetViews>
    <customSheetView guid="{F0C1927A-B995-4F6F-ACAC-9BC2D4009037}" scale="60" showPageBreaks="1" showGridLines="0" fitToPage="1" printArea="1" view="pageBreakPreview">
      <selection activeCell="A26" sqref="A26"/>
      <pageMargins left="0.75" right="0.75" top="0.52" bottom="0.51" header="0.5" footer="0.5"/>
      <pageSetup paperSize="9" scale="90" orientation="landscape" r:id="rId1"/>
      <headerFooter alignWithMargins="0"/>
    </customSheetView>
    <customSheetView guid="{199CEFA0-8D04-4A93-9AA6-2E20B3E1092B}" scale="90" showPageBreaks="1" showGridLines="0" fitToPage="1" printArea="1">
      <selection activeCell="L10" sqref="L10"/>
      <pageMargins left="0.75" right="0.75" top="0.52" bottom="0.51" header="0.5" footer="0.5"/>
      <pageSetup paperSize="9" scale="84" orientation="landscape" horizontalDpi="4294967294" r:id="rId2"/>
      <headerFooter alignWithMargins="0"/>
    </customSheetView>
    <customSheetView guid="{9A5D5453-84DD-4CCE-8674-A7AA0B8DD145}" scale="90" showGridLines="0" fitToPage="1">
      <selection activeCell="L10" sqref="L10"/>
      <pageMargins left="0.75" right="0.75" top="0.52" bottom="0.51" header="0.5" footer="0.5"/>
      <pageSetup paperSize="9" scale="84" orientation="landscape" horizontalDpi="4294967294" r:id="rId3"/>
      <headerFooter alignWithMargins="0"/>
    </customSheetView>
    <customSheetView guid="{7DDA6EA3-477D-4464-9759-C3BA585A6728}" scale="60" showPageBreaks="1" showGridLines="0" fitToPage="1" printArea="1" view="pageBreakPreview">
      <selection activeCell="A26" sqref="A26"/>
      <pageMargins left="0.75" right="0.75" top="0.52" bottom="0.51" header="0.5" footer="0.5"/>
      <pageSetup paperSize="9" scale="90" orientation="landscape" r:id="rId4"/>
      <headerFooter alignWithMargins="0"/>
    </customSheetView>
  </customSheetViews>
  <mergeCells count="31">
    <mergeCell ref="B14:C14"/>
    <mergeCell ref="A8:C8"/>
    <mergeCell ref="D6:D7"/>
    <mergeCell ref="B15:C15"/>
    <mergeCell ref="A1:H1"/>
    <mergeCell ref="A2:H2"/>
    <mergeCell ref="A3:H3"/>
    <mergeCell ref="A4:H4"/>
    <mergeCell ref="H5:H7"/>
    <mergeCell ref="B5:C5"/>
    <mergeCell ref="G5:G7"/>
    <mergeCell ref="F5:F6"/>
    <mergeCell ref="A5:A7"/>
    <mergeCell ref="B6:C7"/>
    <mergeCell ref="E5:E6"/>
    <mergeCell ref="B19:C19"/>
    <mergeCell ref="B22:C22"/>
    <mergeCell ref="B16:C16"/>
    <mergeCell ref="B18:C18"/>
    <mergeCell ref="B17:C17"/>
    <mergeCell ref="A34:C34"/>
    <mergeCell ref="B28:C28"/>
    <mergeCell ref="B29:C29"/>
    <mergeCell ref="B20:C20"/>
    <mergeCell ref="B21:C21"/>
    <mergeCell ref="B31:C31"/>
    <mergeCell ref="B30:C30"/>
    <mergeCell ref="B32:C32"/>
    <mergeCell ref="B27:C27"/>
    <mergeCell ref="B24:C24"/>
    <mergeCell ref="B23:C23"/>
  </mergeCells>
  <phoneticPr fontId="16" type="noConversion"/>
  <dataValidations count="2">
    <dataValidation type="list" errorStyle="information" allowBlank="1" showInputMessage="1" showErrorMessage="1" error="Choosing your own?" prompt="Please select one or type your own." sqref="D14:D24 D27:D32">
      <formula1>"Current Account, Fixed Deposit, Bankers Acceptance, Negotiable Certificate of Deposit"</formula1>
    </dataValidation>
    <dataValidation type="list" errorStyle="information" allowBlank="1" showInputMessage="1" showErrorMessage="1" error="Choosing your own?" prompt="Please choose one or type your own." sqref="B14:C24 B27:B32">
      <formula1>$A$928:$A$942</formula1>
    </dataValidation>
  </dataValidations>
  <pageMargins left="0.75" right="0.75" top="0.52" bottom="0.51" header="0.5" footer="0.5"/>
  <pageSetup paperSize="9" scale="90" orientation="landscape" r:id="rId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95"/>
  <sheetViews>
    <sheetView showGridLines="0" view="pageBreakPreview" topLeftCell="A37" zoomScale="60" zoomScaleNormal="85" workbookViewId="0">
      <selection activeCell="H6" sqref="H6"/>
    </sheetView>
  </sheetViews>
  <sheetFormatPr defaultRowHeight="12.75"/>
  <cols>
    <col min="1" max="2" width="12.7109375" customWidth="1"/>
    <col min="3" max="3" width="35.85546875" customWidth="1"/>
    <col min="4" max="4" width="14.28515625" customWidth="1"/>
    <col min="5" max="5" width="11.140625" customWidth="1"/>
    <col min="6" max="6" width="12.28515625" customWidth="1"/>
    <col min="7" max="7" width="10" customWidth="1"/>
    <col min="8" max="9" width="12.85546875" customWidth="1"/>
  </cols>
  <sheetData>
    <row r="1" spans="1:9" ht="12.75" customHeight="1">
      <c r="A1" s="492" t="s">
        <v>40</v>
      </c>
      <c r="B1" s="493"/>
      <c r="C1" s="493"/>
      <c r="D1" s="493"/>
      <c r="E1" s="493"/>
      <c r="F1" s="493"/>
      <c r="G1" s="493"/>
      <c r="H1" s="493"/>
      <c r="I1" s="494"/>
    </row>
    <row r="2" spans="1:9" ht="12.75" customHeight="1">
      <c r="A2" s="495" t="str">
        <f>"SECURITIES &amp; LOANS"</f>
        <v>SECURITIES &amp; LOANS</v>
      </c>
      <c r="B2" s="496"/>
      <c r="C2" s="496"/>
      <c r="D2" s="496"/>
      <c r="E2" s="496"/>
      <c r="F2" s="496"/>
      <c r="G2" s="496"/>
      <c r="H2" s="496"/>
      <c r="I2" s="497"/>
    </row>
    <row r="3" spans="1:9" ht="12.75" customHeight="1">
      <c r="A3" s="495" t="str">
        <f>"of "&amp;name</f>
        <v>of ABC Pension Fund</v>
      </c>
      <c r="B3" s="496"/>
      <c r="C3" s="496"/>
      <c r="D3" s="496"/>
      <c r="E3" s="496"/>
      <c r="F3" s="496"/>
      <c r="G3" s="496"/>
      <c r="H3" s="496"/>
      <c r="I3" s="497"/>
    </row>
    <row r="4" spans="1:9" ht="12.75" customHeight="1">
      <c r="A4" s="476" t="str">
        <f>"as at the end of financial period "&amp;YEAR(YE)&amp;"/"&amp;MONTH(YE)&amp;"/"&amp;DAY(YE)</f>
        <v>as at the end of financial period 2007/12/31</v>
      </c>
      <c r="B4" s="477"/>
      <c r="C4" s="477"/>
      <c r="D4" s="477"/>
      <c r="E4" s="477"/>
      <c r="F4" s="477"/>
      <c r="G4" s="477"/>
      <c r="H4" s="477"/>
      <c r="I4" s="478"/>
    </row>
    <row r="5" spans="1:9" ht="78.75" customHeight="1">
      <c r="A5" s="501"/>
      <c r="B5" s="502"/>
      <c r="C5" s="503"/>
      <c r="D5" s="247" t="s">
        <v>138</v>
      </c>
      <c r="E5" s="138" t="s">
        <v>137</v>
      </c>
      <c r="F5" s="138" t="s">
        <v>142</v>
      </c>
      <c r="G5" s="138" t="s">
        <v>135</v>
      </c>
      <c r="H5" s="138" t="s">
        <v>548</v>
      </c>
      <c r="I5" s="138" t="s">
        <v>356</v>
      </c>
    </row>
    <row r="6" spans="1:9">
      <c r="A6" s="504"/>
      <c r="B6" s="505"/>
      <c r="C6" s="506"/>
      <c r="D6" s="108" t="s">
        <v>460</v>
      </c>
      <c r="E6" s="108" t="s">
        <v>460</v>
      </c>
      <c r="F6" s="108" t="s">
        <v>460</v>
      </c>
      <c r="G6" s="291"/>
      <c r="H6" s="292"/>
      <c r="I6" s="292"/>
    </row>
    <row r="7" spans="1:9">
      <c r="A7" s="509">
        <v>1</v>
      </c>
      <c r="B7" s="509"/>
      <c r="C7" s="509"/>
      <c r="D7" s="128">
        <v>2</v>
      </c>
      <c r="E7" s="128">
        <v>3</v>
      </c>
      <c r="F7" s="128">
        <v>4</v>
      </c>
      <c r="G7" s="279">
        <v>5</v>
      </c>
      <c r="H7" s="128">
        <v>6</v>
      </c>
      <c r="I7" s="128">
        <v>7</v>
      </c>
    </row>
    <row r="8" spans="1:9">
      <c r="A8" s="113"/>
      <c r="B8" s="113"/>
      <c r="C8" s="113"/>
      <c r="D8" s="113"/>
      <c r="E8" s="113"/>
      <c r="F8" s="114"/>
      <c r="G8" s="114"/>
      <c r="H8" s="141"/>
      <c r="I8" s="180"/>
    </row>
    <row r="9" spans="1:9">
      <c r="A9" s="510" t="s">
        <v>355</v>
      </c>
      <c r="B9" s="510"/>
      <c r="C9" s="510"/>
      <c r="D9" s="123"/>
      <c r="E9" s="123"/>
      <c r="F9" s="129"/>
      <c r="G9" s="129"/>
      <c r="H9" s="375"/>
      <c r="I9" s="180"/>
    </row>
    <row r="10" spans="1:9">
      <c r="A10" s="106"/>
      <c r="B10" s="498" t="s">
        <v>458</v>
      </c>
      <c r="C10" s="499"/>
      <c r="D10" s="198">
        <v>0</v>
      </c>
      <c r="E10" s="198">
        <v>0</v>
      </c>
      <c r="F10" s="198">
        <v>0</v>
      </c>
      <c r="G10" s="198">
        <v>0</v>
      </c>
      <c r="H10" s="160"/>
      <c r="I10" s="205"/>
    </row>
    <row r="11" spans="1:9">
      <c r="C11" s="59"/>
      <c r="D11" s="59"/>
      <c r="E11" s="59"/>
      <c r="F11" s="59"/>
      <c r="G11" s="59"/>
      <c r="H11" s="59"/>
      <c r="I11" s="180"/>
    </row>
    <row r="12" spans="1:9">
      <c r="A12" s="106"/>
      <c r="B12" s="507" t="s">
        <v>352</v>
      </c>
      <c r="C12" s="508"/>
      <c r="D12" s="118">
        <f>SUM(D13:D17)</f>
        <v>0</v>
      </c>
      <c r="E12" s="118">
        <f>SUM(E13:E17)</f>
        <v>0</v>
      </c>
      <c r="F12" s="118">
        <f>SUM(F13:F17)</f>
        <v>0</v>
      </c>
      <c r="G12" s="118">
        <f>SUM(G13:G17)</f>
        <v>0</v>
      </c>
      <c r="H12" s="160"/>
      <c r="I12" s="145"/>
    </row>
    <row r="13" spans="1:9">
      <c r="A13" s="106"/>
      <c r="B13" s="131"/>
      <c r="C13" s="199"/>
      <c r="D13" s="198">
        <v>0</v>
      </c>
      <c r="E13" s="198">
        <v>0</v>
      </c>
      <c r="F13" s="198">
        <v>0</v>
      </c>
      <c r="G13" s="198">
        <v>0</v>
      </c>
      <c r="H13" s="374">
        <v>0.2</v>
      </c>
      <c r="I13" s="211">
        <v>0</v>
      </c>
    </row>
    <row r="14" spans="1:9">
      <c r="A14" s="106"/>
      <c r="B14" s="131"/>
      <c r="C14" s="199"/>
      <c r="D14" s="198">
        <v>0</v>
      </c>
      <c r="E14" s="198">
        <v>0</v>
      </c>
      <c r="F14" s="198">
        <v>0</v>
      </c>
      <c r="G14" s="198">
        <v>0</v>
      </c>
      <c r="H14" s="374">
        <v>0.2</v>
      </c>
      <c r="I14" s="211">
        <v>0</v>
      </c>
    </row>
    <row r="15" spans="1:9">
      <c r="A15" s="106"/>
      <c r="B15" s="131"/>
      <c r="C15" s="199"/>
      <c r="D15" s="198">
        <v>0</v>
      </c>
      <c r="E15" s="198">
        <v>0</v>
      </c>
      <c r="F15" s="198">
        <v>0</v>
      </c>
      <c r="G15" s="198">
        <v>0</v>
      </c>
      <c r="H15" s="374">
        <v>0.2</v>
      </c>
      <c r="I15" s="211">
        <v>0</v>
      </c>
    </row>
    <row r="16" spans="1:9">
      <c r="A16" s="106"/>
      <c r="B16" s="131"/>
      <c r="C16" s="199"/>
      <c r="D16" s="198">
        <v>0</v>
      </c>
      <c r="E16" s="198">
        <v>0</v>
      </c>
      <c r="F16" s="198">
        <v>0</v>
      </c>
      <c r="G16" s="198">
        <v>0</v>
      </c>
      <c r="H16" s="374">
        <v>0.2</v>
      </c>
      <c r="I16" s="211">
        <v>0</v>
      </c>
    </row>
    <row r="17" spans="1:11">
      <c r="A17" s="106"/>
      <c r="B17" s="131"/>
      <c r="C17" s="199" t="s">
        <v>353</v>
      </c>
      <c r="D17" s="198">
        <v>0</v>
      </c>
      <c r="E17" s="198">
        <v>0</v>
      </c>
      <c r="F17" s="198">
        <v>0</v>
      </c>
      <c r="G17" s="198">
        <v>0</v>
      </c>
      <c r="H17" s="59"/>
    </row>
    <row r="18" spans="1:11">
      <c r="A18" s="106"/>
      <c r="B18" s="500"/>
      <c r="C18" s="500"/>
      <c r="D18" s="132"/>
      <c r="E18" s="132"/>
      <c r="F18" s="133"/>
      <c r="G18" s="133"/>
      <c r="H18" s="375"/>
    </row>
    <row r="19" spans="1:11">
      <c r="A19" s="106"/>
      <c r="B19" s="249" t="s">
        <v>471</v>
      </c>
      <c r="C19" s="250"/>
      <c r="D19" s="198">
        <v>0</v>
      </c>
      <c r="E19" s="198">
        <v>0</v>
      </c>
      <c r="F19" s="207">
        <v>0</v>
      </c>
      <c r="G19" s="207">
        <v>0</v>
      </c>
      <c r="H19" s="374">
        <v>0.2</v>
      </c>
      <c r="I19" s="211">
        <v>0</v>
      </c>
    </row>
    <row r="20" spans="1:11">
      <c r="A20" s="106"/>
      <c r="B20" s="251"/>
      <c r="C20" s="199"/>
      <c r="D20" s="198">
        <v>0</v>
      </c>
      <c r="E20" s="198">
        <v>0</v>
      </c>
      <c r="F20" s="207">
        <v>0</v>
      </c>
      <c r="G20" s="207">
        <v>0</v>
      </c>
      <c r="H20" s="374">
        <v>0.2</v>
      </c>
      <c r="I20" s="211">
        <v>0</v>
      </c>
    </row>
    <row r="21" spans="1:11">
      <c r="A21" s="106"/>
      <c r="B21" s="251"/>
      <c r="C21" s="199"/>
      <c r="D21" s="198">
        <v>0</v>
      </c>
      <c r="E21" s="198">
        <v>0</v>
      </c>
      <c r="F21" s="207">
        <v>0</v>
      </c>
      <c r="G21" s="207">
        <v>0</v>
      </c>
      <c r="H21" s="374">
        <v>0.2</v>
      </c>
      <c r="I21" s="211">
        <v>0</v>
      </c>
    </row>
    <row r="22" spans="1:11">
      <c r="A22" s="106"/>
      <c r="B22" s="251"/>
      <c r="C22" s="199"/>
      <c r="D22" s="198">
        <v>0</v>
      </c>
      <c r="E22" s="198">
        <v>0</v>
      </c>
      <c r="F22" s="207">
        <v>0</v>
      </c>
      <c r="G22" s="207">
        <v>0</v>
      </c>
      <c r="H22" s="374">
        <v>0.2</v>
      </c>
      <c r="I22" s="211">
        <v>0</v>
      </c>
    </row>
    <row r="23" spans="1:11">
      <c r="A23" s="106"/>
      <c r="B23" s="251"/>
      <c r="C23" s="199"/>
      <c r="D23" s="198">
        <v>0</v>
      </c>
      <c r="E23" s="198">
        <v>0</v>
      </c>
      <c r="F23" s="207">
        <v>0</v>
      </c>
      <c r="G23" s="207">
        <v>0</v>
      </c>
      <c r="H23" s="374">
        <v>0.2</v>
      </c>
      <c r="I23" s="211">
        <v>0</v>
      </c>
    </row>
    <row r="24" spans="1:11">
      <c r="A24" s="106"/>
      <c r="B24" s="251"/>
      <c r="C24" s="199"/>
      <c r="D24" s="198">
        <v>0</v>
      </c>
      <c r="E24" s="198">
        <v>0</v>
      </c>
      <c r="F24" s="207">
        <v>0</v>
      </c>
      <c r="G24" s="207">
        <v>0</v>
      </c>
      <c r="H24" s="374">
        <v>0.2</v>
      </c>
      <c r="I24" s="211">
        <v>0</v>
      </c>
    </row>
    <row r="25" spans="1:11">
      <c r="A25" s="106"/>
      <c r="B25" s="251"/>
      <c r="C25" s="199"/>
      <c r="D25" s="198">
        <v>0</v>
      </c>
      <c r="E25" s="198">
        <v>0</v>
      </c>
      <c r="F25" s="207">
        <v>0</v>
      </c>
      <c r="G25" s="207">
        <v>0</v>
      </c>
      <c r="H25" s="374">
        <v>0.2</v>
      </c>
      <c r="I25" s="211">
        <v>0</v>
      </c>
    </row>
    <row r="26" spans="1:11">
      <c r="A26" s="106"/>
      <c r="B26" s="252"/>
      <c r="C26" s="199"/>
      <c r="D26" s="198">
        <v>0</v>
      </c>
      <c r="E26" s="198">
        <v>0</v>
      </c>
      <c r="F26" s="207">
        <v>0</v>
      </c>
      <c r="G26" s="207">
        <v>0</v>
      </c>
      <c r="H26" s="374">
        <v>0.2</v>
      </c>
      <c r="I26" s="211">
        <v>0</v>
      </c>
    </row>
    <row r="27" spans="1:11">
      <c r="A27" s="142"/>
      <c r="B27" s="142"/>
      <c r="C27" s="142"/>
      <c r="D27" s="132"/>
      <c r="E27" s="132"/>
      <c r="F27" s="134"/>
      <c r="G27" s="134"/>
      <c r="H27" s="376"/>
      <c r="I27" s="180"/>
    </row>
    <row r="28" spans="1:11">
      <c r="A28" s="121" t="s">
        <v>136</v>
      </c>
      <c r="B28" s="121"/>
      <c r="C28" s="121"/>
      <c r="D28" s="132"/>
      <c r="E28" s="132"/>
      <c r="F28" s="135"/>
      <c r="G28" s="135"/>
      <c r="H28" s="375"/>
      <c r="I28" s="180"/>
    </row>
    <row r="29" spans="1:11">
      <c r="A29" s="123"/>
      <c r="B29" s="498"/>
      <c r="C29" s="499"/>
      <c r="D29" s="118">
        <f>SUM(D30:D34)</f>
        <v>0</v>
      </c>
      <c r="E29" s="118">
        <f>SUM(E30:E34)</f>
        <v>0</v>
      </c>
      <c r="F29" s="118">
        <f>SUM(F30:F34)</f>
        <v>0</v>
      </c>
      <c r="G29" s="118">
        <v>0</v>
      </c>
      <c r="H29" s="374">
        <v>0.2</v>
      </c>
      <c r="I29" s="211">
        <v>0</v>
      </c>
    </row>
    <row r="30" spans="1:11">
      <c r="A30" s="123"/>
      <c r="B30" s="130"/>
      <c r="C30" s="199"/>
      <c r="D30" s="198">
        <v>0</v>
      </c>
      <c r="E30" s="198">
        <v>0</v>
      </c>
      <c r="F30" s="207">
        <v>0</v>
      </c>
      <c r="G30" s="198">
        <v>0</v>
      </c>
      <c r="H30" s="160"/>
      <c r="I30" s="160"/>
      <c r="J30" s="59"/>
      <c r="K30" s="147"/>
    </row>
    <row r="31" spans="1:11">
      <c r="A31" s="123"/>
      <c r="B31" s="130"/>
      <c r="C31" s="199"/>
      <c r="D31" s="198">
        <v>0</v>
      </c>
      <c r="E31" s="198">
        <v>0</v>
      </c>
      <c r="F31" s="207">
        <v>0</v>
      </c>
      <c r="G31" s="198">
        <v>0</v>
      </c>
      <c r="H31" s="160"/>
      <c r="I31" s="160"/>
      <c r="J31" s="59"/>
      <c r="K31" s="147"/>
    </row>
    <row r="32" spans="1:11">
      <c r="A32" s="123"/>
      <c r="B32" s="130"/>
      <c r="C32" s="199"/>
      <c r="D32" s="198">
        <v>0</v>
      </c>
      <c r="E32" s="198">
        <v>0</v>
      </c>
      <c r="F32" s="207">
        <v>0</v>
      </c>
      <c r="G32" s="198">
        <v>0</v>
      </c>
      <c r="H32" s="160"/>
      <c r="I32" s="160"/>
      <c r="J32" s="59"/>
      <c r="K32" s="147"/>
    </row>
    <row r="33" spans="1:11">
      <c r="A33" s="123"/>
      <c r="B33" s="130"/>
      <c r="C33" s="199"/>
      <c r="D33" s="198">
        <v>0</v>
      </c>
      <c r="E33" s="198">
        <v>0</v>
      </c>
      <c r="F33" s="207">
        <v>0</v>
      </c>
      <c r="G33" s="198">
        <v>0</v>
      </c>
      <c r="H33" s="160"/>
      <c r="I33" s="160"/>
      <c r="J33" s="59"/>
      <c r="K33" s="147"/>
    </row>
    <row r="34" spans="1:11">
      <c r="A34" s="123"/>
      <c r="B34" s="130"/>
      <c r="C34" s="199" t="s">
        <v>353</v>
      </c>
      <c r="D34" s="198">
        <v>0</v>
      </c>
      <c r="E34" s="198">
        <v>0</v>
      </c>
      <c r="F34" s="198">
        <v>0</v>
      </c>
      <c r="G34" s="198">
        <v>0</v>
      </c>
      <c r="H34" s="330"/>
      <c r="J34" s="59"/>
    </row>
    <row r="35" spans="1:11">
      <c r="A35" s="123"/>
      <c r="B35" s="500"/>
      <c r="C35" s="500"/>
      <c r="D35" s="132"/>
      <c r="E35" s="132"/>
      <c r="F35" s="134"/>
      <c r="G35" s="134"/>
      <c r="H35" s="375"/>
      <c r="I35" s="180"/>
      <c r="J35" s="59"/>
    </row>
    <row r="36" spans="1:11">
      <c r="A36" s="121" t="s">
        <v>459</v>
      </c>
      <c r="B36" s="121"/>
      <c r="C36" s="121"/>
      <c r="D36" s="136"/>
      <c r="E36" s="136"/>
      <c r="F36" s="135"/>
      <c r="G36" s="135"/>
      <c r="H36" s="375"/>
      <c r="I36" s="180"/>
    </row>
    <row r="37" spans="1:11">
      <c r="A37" s="123"/>
      <c r="B37" s="498" t="s">
        <v>542</v>
      </c>
      <c r="C37" s="499"/>
      <c r="D37" s="118">
        <f>SUM(D38:D42)</f>
        <v>0</v>
      </c>
      <c r="E37" s="118">
        <f>SUM(E38:E42)</f>
        <v>0</v>
      </c>
      <c r="F37" s="118">
        <f>SUM(F38:F42)</f>
        <v>0</v>
      </c>
      <c r="G37" s="118">
        <v>0</v>
      </c>
      <c r="H37" s="374">
        <v>0.3</v>
      </c>
      <c r="I37" s="211">
        <v>0</v>
      </c>
    </row>
    <row r="38" spans="1:11">
      <c r="A38" s="123"/>
      <c r="B38" s="131"/>
      <c r="C38" s="199"/>
      <c r="D38" s="198">
        <v>0</v>
      </c>
      <c r="E38" s="198">
        <v>0</v>
      </c>
      <c r="F38" s="207">
        <v>0</v>
      </c>
      <c r="G38" s="198">
        <v>0</v>
      </c>
      <c r="H38" s="160"/>
      <c r="I38" s="160"/>
    </row>
    <row r="39" spans="1:11">
      <c r="A39" s="123"/>
      <c r="B39" s="131"/>
      <c r="C39" s="199"/>
      <c r="D39" s="198">
        <v>0</v>
      </c>
      <c r="E39" s="198">
        <v>0</v>
      </c>
      <c r="F39" s="207">
        <v>0</v>
      </c>
      <c r="G39" s="198">
        <v>0</v>
      </c>
      <c r="H39" s="160"/>
      <c r="I39" s="160"/>
    </row>
    <row r="40" spans="1:11">
      <c r="A40" s="123"/>
      <c r="B40" s="131"/>
      <c r="C40" s="199"/>
      <c r="D40" s="198">
        <v>0</v>
      </c>
      <c r="E40" s="198">
        <v>0</v>
      </c>
      <c r="F40" s="207">
        <v>0</v>
      </c>
      <c r="G40" s="198">
        <v>0</v>
      </c>
      <c r="H40" s="160"/>
      <c r="I40" s="160"/>
    </row>
    <row r="41" spans="1:11">
      <c r="A41" s="123"/>
      <c r="B41" s="131"/>
      <c r="C41" s="199"/>
      <c r="D41" s="198">
        <v>0</v>
      </c>
      <c r="E41" s="198">
        <v>0</v>
      </c>
      <c r="F41" s="207">
        <v>0</v>
      </c>
      <c r="G41" s="198">
        <v>0</v>
      </c>
      <c r="H41" s="160"/>
      <c r="I41" s="160"/>
    </row>
    <row r="42" spans="1:11">
      <c r="A42" s="123"/>
      <c r="B42" s="130"/>
      <c r="C42" s="199" t="s">
        <v>353</v>
      </c>
      <c r="D42" s="198">
        <v>0</v>
      </c>
      <c r="E42" s="198">
        <v>0</v>
      </c>
      <c r="F42" s="198">
        <v>0</v>
      </c>
      <c r="G42" s="198">
        <v>0</v>
      </c>
      <c r="H42" s="330"/>
    </row>
    <row r="43" spans="1:11" s="330" customFormat="1">
      <c r="A43" s="387"/>
      <c r="B43" s="375"/>
      <c r="C43" s="388"/>
      <c r="D43" s="158"/>
      <c r="E43" s="158"/>
      <c r="F43" s="158"/>
      <c r="G43" s="158"/>
    </row>
    <row r="44" spans="1:11" s="330" customFormat="1">
      <c r="A44" s="387"/>
      <c r="B44" s="375"/>
      <c r="C44" s="388"/>
      <c r="D44" s="158"/>
      <c r="E44" s="158"/>
      <c r="F44" s="158"/>
      <c r="G44" s="158"/>
    </row>
    <row r="45" spans="1:11">
      <c r="A45" s="106"/>
      <c r="B45" s="498" t="s">
        <v>542</v>
      </c>
      <c r="C45" s="499"/>
      <c r="D45" s="118">
        <f>SUM(D46:D50)</f>
        <v>0</v>
      </c>
      <c r="E45" s="118">
        <f>SUM(E46:E50)</f>
        <v>0</v>
      </c>
      <c r="F45" s="118">
        <f>SUM(F46:F50)</f>
        <v>0</v>
      </c>
      <c r="G45" s="118">
        <v>0</v>
      </c>
      <c r="H45" s="374">
        <v>0.2</v>
      </c>
      <c r="I45" s="211">
        <v>0</v>
      </c>
    </row>
    <row r="46" spans="1:11">
      <c r="A46" s="106"/>
      <c r="B46" s="130"/>
      <c r="C46" s="199"/>
      <c r="D46" s="198">
        <v>0</v>
      </c>
      <c r="E46" s="198">
        <v>0</v>
      </c>
      <c r="F46" s="207">
        <v>0</v>
      </c>
      <c r="G46" s="198">
        <v>0</v>
      </c>
      <c r="H46" s="160"/>
      <c r="I46" s="160"/>
      <c r="K46" s="147"/>
    </row>
    <row r="47" spans="1:11">
      <c r="A47" s="106"/>
      <c r="B47" s="130"/>
      <c r="C47" s="199"/>
      <c r="D47" s="198">
        <v>0</v>
      </c>
      <c r="E47" s="198">
        <v>0</v>
      </c>
      <c r="F47" s="207">
        <v>0</v>
      </c>
      <c r="G47" s="198">
        <v>0</v>
      </c>
      <c r="H47" s="160"/>
      <c r="I47" s="160"/>
      <c r="K47" s="147"/>
    </row>
    <row r="48" spans="1:11">
      <c r="A48" s="106"/>
      <c r="B48" s="130"/>
      <c r="C48" s="199"/>
      <c r="D48" s="198">
        <v>0</v>
      </c>
      <c r="E48" s="198">
        <v>0</v>
      </c>
      <c r="F48" s="207">
        <v>0</v>
      </c>
      <c r="G48" s="198">
        <v>0</v>
      </c>
      <c r="H48" s="160"/>
      <c r="I48" s="160"/>
      <c r="K48" s="147"/>
    </row>
    <row r="49" spans="1:11">
      <c r="A49" s="106"/>
      <c r="B49" s="130"/>
      <c r="C49" s="199"/>
      <c r="D49" s="198">
        <v>0</v>
      </c>
      <c r="E49" s="198">
        <v>0</v>
      </c>
      <c r="F49" s="207">
        <v>0</v>
      </c>
      <c r="G49" s="198">
        <v>0</v>
      </c>
      <c r="H49" s="160"/>
      <c r="I49" s="160"/>
      <c r="K49" s="147"/>
    </row>
    <row r="50" spans="1:11">
      <c r="A50" s="106"/>
      <c r="B50" s="130"/>
      <c r="C50" s="199" t="s">
        <v>353</v>
      </c>
      <c r="D50" s="198">
        <v>0</v>
      </c>
      <c r="E50" s="198">
        <v>0</v>
      </c>
      <c r="F50" s="198">
        <v>0</v>
      </c>
      <c r="G50" s="198">
        <v>0</v>
      </c>
      <c r="H50" s="330"/>
    </row>
    <row r="51" spans="1:11">
      <c r="A51" s="106"/>
      <c r="B51" s="491"/>
      <c r="C51" s="491"/>
      <c r="D51" s="136"/>
      <c r="E51" s="136"/>
      <c r="F51" s="136"/>
      <c r="G51" s="136"/>
      <c r="H51" s="375"/>
      <c r="I51" s="106"/>
    </row>
    <row r="52" spans="1:11">
      <c r="A52" s="124" t="s">
        <v>354</v>
      </c>
      <c r="B52" s="124"/>
      <c r="C52" s="148"/>
      <c r="D52" s="118">
        <f>D10+D12+SUM(D19:D26)+D29+D37+D45</f>
        <v>0</v>
      </c>
      <c r="E52" s="118">
        <f>E10+E12+SUM(E19:E26)+E29+E37+E45</f>
        <v>0</v>
      </c>
      <c r="F52" s="118">
        <f>F10+F12+SUM(F19:F26)+F29+F37+F45</f>
        <v>0</v>
      </c>
      <c r="G52" s="118">
        <f>G10+G12+SUM(G19:G26)+G29+G37+G45</f>
        <v>0</v>
      </c>
      <c r="H52" s="374">
        <v>1</v>
      </c>
      <c r="I52" s="211">
        <v>0</v>
      </c>
    </row>
    <row r="53" spans="1:11">
      <c r="A53" s="123"/>
      <c r="B53" s="123"/>
      <c r="C53" s="123"/>
      <c r="D53" s="132"/>
      <c r="E53" s="132"/>
      <c r="F53" s="132"/>
      <c r="G53" s="132"/>
      <c r="H53" s="160"/>
      <c r="I53" s="160"/>
    </row>
    <row r="54" spans="1:11">
      <c r="A54" s="123"/>
      <c r="B54" s="123"/>
      <c r="C54" s="123"/>
      <c r="D54" s="132"/>
      <c r="E54" s="132"/>
      <c r="F54" s="132"/>
      <c r="G54" s="132"/>
      <c r="H54" s="160"/>
      <c r="I54" s="160"/>
    </row>
    <row r="55" spans="1:11">
      <c r="A55" s="124" t="s">
        <v>375</v>
      </c>
      <c r="B55" s="124"/>
      <c r="C55" s="124"/>
      <c r="D55" s="204"/>
      <c r="E55" s="204"/>
      <c r="F55" s="180"/>
      <c r="G55" s="180"/>
      <c r="H55" s="375"/>
      <c r="I55" s="204"/>
    </row>
    <row r="56" spans="1:11">
      <c r="A56" s="204"/>
      <c r="B56" s="204"/>
      <c r="C56" s="204"/>
      <c r="D56" s="204"/>
      <c r="E56" s="204"/>
      <c r="F56" s="180"/>
      <c r="G56" s="180"/>
      <c r="H56" s="375"/>
      <c r="I56" s="204"/>
    </row>
    <row r="57" spans="1:11" ht="38.25">
      <c r="B57" s="302" t="s">
        <v>382</v>
      </c>
      <c r="C57" s="302" t="s">
        <v>376</v>
      </c>
      <c r="D57" s="302" t="s">
        <v>377</v>
      </c>
      <c r="E57" s="302" t="s">
        <v>461</v>
      </c>
      <c r="F57" s="302" t="s">
        <v>378</v>
      </c>
      <c r="G57" s="302" t="s">
        <v>379</v>
      </c>
      <c r="H57" s="315" t="s">
        <v>381</v>
      </c>
      <c r="I57" s="303" t="s">
        <v>462</v>
      </c>
    </row>
    <row r="58" spans="1:11">
      <c r="B58" s="305"/>
      <c r="C58" s="305"/>
      <c r="D58" s="305"/>
      <c r="E58" s="305"/>
      <c r="F58" s="306"/>
      <c r="G58" s="306"/>
      <c r="H58" s="306"/>
      <c r="I58" s="305"/>
    </row>
    <row r="59" spans="1:11">
      <c r="B59" s="305"/>
      <c r="C59" s="305"/>
      <c r="D59" s="305"/>
      <c r="E59" s="305"/>
      <c r="F59" s="306"/>
      <c r="G59" s="306"/>
      <c r="H59" s="306"/>
      <c r="I59" s="305"/>
    </row>
    <row r="60" spans="1:11">
      <c r="B60" s="305"/>
      <c r="C60" s="305"/>
      <c r="D60" s="305"/>
      <c r="E60" s="305"/>
      <c r="F60" s="306"/>
      <c r="G60" s="306"/>
      <c r="H60" s="306"/>
      <c r="I60" s="305"/>
    </row>
    <row r="61" spans="1:11">
      <c r="B61" s="305"/>
      <c r="C61" s="305"/>
      <c r="D61" s="305"/>
      <c r="E61" s="305"/>
      <c r="F61" s="306"/>
      <c r="G61" s="306"/>
      <c r="H61" s="306"/>
      <c r="I61" s="305"/>
    </row>
    <row r="62" spans="1:11">
      <c r="B62" s="305"/>
      <c r="C62" s="305"/>
      <c r="D62" s="305"/>
      <c r="E62" s="305"/>
      <c r="F62" s="306"/>
      <c r="G62" s="306"/>
      <c r="H62" s="306"/>
      <c r="I62" s="305"/>
    </row>
    <row r="63" spans="1:11">
      <c r="B63" s="305"/>
      <c r="C63" s="305"/>
      <c r="D63" s="305"/>
      <c r="E63" s="305"/>
      <c r="F63" s="306"/>
      <c r="G63" s="306"/>
      <c r="H63" s="306"/>
      <c r="I63" s="305"/>
    </row>
    <row r="64" spans="1:11">
      <c r="B64" s="305"/>
      <c r="C64" s="305"/>
      <c r="D64" s="305"/>
      <c r="E64" s="305"/>
      <c r="F64" s="306"/>
      <c r="G64" s="306"/>
      <c r="H64" s="306"/>
      <c r="I64" s="305"/>
    </row>
    <row r="65" spans="1:9">
      <c r="B65" s="305"/>
      <c r="C65" s="305"/>
      <c r="D65" s="305"/>
      <c r="E65" s="305"/>
      <c r="F65" s="306"/>
      <c r="G65" s="306"/>
      <c r="H65" s="306"/>
      <c r="I65" s="305"/>
    </row>
    <row r="66" spans="1:9">
      <c r="B66" s="305"/>
      <c r="C66" s="305"/>
      <c r="D66" s="305"/>
      <c r="E66" s="305"/>
      <c r="F66" s="306"/>
      <c r="G66" s="306"/>
      <c r="H66" s="306"/>
      <c r="I66" s="305"/>
    </row>
    <row r="67" spans="1:9">
      <c r="B67" s="305"/>
      <c r="C67" s="305"/>
      <c r="D67" s="305"/>
      <c r="E67" s="305"/>
      <c r="F67" s="306"/>
      <c r="G67" s="306"/>
      <c r="H67" s="306"/>
      <c r="I67" s="305"/>
    </row>
    <row r="68" spans="1:9">
      <c r="B68" s="305"/>
      <c r="C68" s="305"/>
      <c r="D68" s="305"/>
      <c r="E68" s="305"/>
      <c r="F68" s="306"/>
      <c r="G68" s="306"/>
      <c r="H68" s="306"/>
      <c r="I68" s="305"/>
    </row>
    <row r="69" spans="1:9">
      <c r="B69" s="305"/>
      <c r="C69" s="305"/>
      <c r="D69" s="305"/>
      <c r="E69" s="305"/>
      <c r="F69" s="306"/>
      <c r="G69" s="306"/>
      <c r="H69" s="306"/>
      <c r="I69" s="305"/>
    </row>
    <row r="70" spans="1:9">
      <c r="B70" s="305"/>
      <c r="C70" s="305"/>
      <c r="D70" s="305"/>
      <c r="E70" s="305"/>
      <c r="F70" s="306"/>
      <c r="G70" s="306"/>
      <c r="H70" s="306"/>
      <c r="I70" s="305"/>
    </row>
    <row r="71" spans="1:9">
      <c r="B71" s="305"/>
      <c r="C71" s="305"/>
      <c r="D71" s="305"/>
      <c r="E71" s="305"/>
      <c r="F71" s="306"/>
      <c r="G71" s="306"/>
      <c r="H71" s="306"/>
      <c r="I71" s="305"/>
    </row>
    <row r="72" spans="1:9">
      <c r="B72" s="305"/>
      <c r="C72" s="305"/>
      <c r="D72" s="305"/>
      <c r="E72" s="305"/>
      <c r="F72" s="306"/>
      <c r="G72" s="306"/>
      <c r="H72" s="306"/>
      <c r="I72" s="305"/>
    </row>
    <row r="73" spans="1:9">
      <c r="B73" s="305"/>
      <c r="C73" s="305"/>
      <c r="D73" s="305"/>
      <c r="E73" s="305"/>
      <c r="F73" s="306"/>
      <c r="G73" s="306"/>
      <c r="H73" s="306"/>
      <c r="I73" s="305"/>
    </row>
    <row r="74" spans="1:9">
      <c r="B74" s="305"/>
      <c r="C74" s="305"/>
      <c r="D74" s="305"/>
      <c r="E74" s="305"/>
      <c r="F74" s="306"/>
      <c r="G74" s="306"/>
      <c r="H74" s="306"/>
      <c r="I74" s="305"/>
    </row>
    <row r="75" spans="1:9">
      <c r="B75" s="305"/>
      <c r="C75" s="305"/>
      <c r="D75" s="305"/>
      <c r="E75" s="305"/>
      <c r="F75" s="306"/>
      <c r="G75" s="306"/>
      <c r="H75" s="306"/>
      <c r="I75" s="305"/>
    </row>
    <row r="76" spans="1:9">
      <c r="B76" s="305"/>
      <c r="C76" s="305"/>
      <c r="D76" s="305"/>
      <c r="E76" s="305"/>
      <c r="F76" s="306"/>
      <c r="G76" s="306"/>
      <c r="H76" s="306"/>
      <c r="I76" s="305"/>
    </row>
    <row r="77" spans="1:9">
      <c r="B77" s="309"/>
      <c r="C77" s="309"/>
      <c r="D77" s="309"/>
      <c r="E77" s="309"/>
      <c r="F77" s="310"/>
      <c r="G77" s="310"/>
      <c r="H77" s="310"/>
      <c r="I77" s="309"/>
    </row>
    <row r="78" spans="1:9">
      <c r="B78" s="53"/>
      <c r="C78" s="53"/>
      <c r="D78" s="53"/>
      <c r="E78" s="53"/>
      <c r="F78" s="53"/>
      <c r="G78" s="53"/>
      <c r="H78" s="53"/>
    </row>
    <row r="80" spans="1:9" ht="13.5" thickBot="1">
      <c r="A80" s="65"/>
      <c r="B80" s="53"/>
      <c r="D80" s="312"/>
      <c r="E80" s="312"/>
      <c r="F80" s="312"/>
      <c r="H80" s="313" t="s">
        <v>374</v>
      </c>
      <c r="I80" s="314"/>
    </row>
    <row r="81" spans="1:7" ht="13.5" thickTop="1">
      <c r="A81" s="65"/>
      <c r="B81" s="65"/>
    </row>
    <row r="83" spans="1:7">
      <c r="A83" s="271" t="s">
        <v>380</v>
      </c>
      <c r="B83" s="272"/>
      <c r="C83" s="272"/>
      <c r="D83" s="272"/>
      <c r="E83" s="272"/>
      <c r="F83" s="272"/>
      <c r="G83" s="272"/>
    </row>
    <row r="84" spans="1:7">
      <c r="A84" s="272"/>
      <c r="B84" s="272"/>
      <c r="C84" s="272"/>
      <c r="D84" s="272"/>
      <c r="E84" s="272"/>
      <c r="F84" s="272"/>
      <c r="G84" s="272"/>
    </row>
    <row r="85" spans="1:7">
      <c r="A85" s="272"/>
      <c r="B85" s="272"/>
      <c r="C85" s="272"/>
      <c r="D85" s="272"/>
      <c r="E85" s="272"/>
      <c r="F85" s="272"/>
      <c r="G85" s="272"/>
    </row>
    <row r="86" spans="1:7">
      <c r="A86" s="272"/>
      <c r="B86" s="272"/>
      <c r="C86" s="272"/>
      <c r="D86" s="272"/>
      <c r="E86" s="272"/>
      <c r="F86" s="272"/>
      <c r="G86" s="272"/>
    </row>
    <row r="87" spans="1:7">
      <c r="A87" s="272"/>
      <c r="B87" s="272"/>
      <c r="C87" s="272"/>
      <c r="D87" s="272"/>
      <c r="E87" s="272"/>
      <c r="F87" s="272"/>
      <c r="G87" s="272"/>
    </row>
    <row r="88" spans="1:7">
      <c r="A88" s="272"/>
      <c r="B88" s="272"/>
      <c r="C88" s="272"/>
      <c r="D88" s="272"/>
      <c r="E88" s="272"/>
      <c r="F88" s="272"/>
      <c r="G88" s="272"/>
    </row>
    <row r="89" spans="1:7">
      <c r="A89" s="272"/>
      <c r="B89" s="272"/>
      <c r="C89" s="272"/>
      <c r="D89" s="272"/>
      <c r="E89" s="272"/>
      <c r="F89" s="272"/>
      <c r="G89" s="272"/>
    </row>
    <row r="90" spans="1:7">
      <c r="A90" s="272"/>
      <c r="B90" s="272"/>
      <c r="C90" s="272"/>
      <c r="D90" s="272"/>
      <c r="E90" s="272"/>
      <c r="F90" s="272"/>
      <c r="G90" s="272"/>
    </row>
    <row r="91" spans="1:7">
      <c r="A91" s="272"/>
      <c r="B91" s="272"/>
      <c r="C91" s="272"/>
      <c r="D91" s="272"/>
      <c r="E91" s="272"/>
      <c r="F91" s="272"/>
      <c r="G91" s="272"/>
    </row>
    <row r="92" spans="1:7">
      <c r="A92" s="272"/>
      <c r="B92" s="272"/>
      <c r="C92" s="272"/>
      <c r="D92" s="272"/>
      <c r="E92" s="272"/>
      <c r="F92" s="272"/>
      <c r="G92" s="272"/>
    </row>
    <row r="93" spans="1:7">
      <c r="A93" s="272"/>
      <c r="B93" s="272"/>
      <c r="C93" s="272"/>
      <c r="D93" s="272"/>
      <c r="E93" s="272"/>
      <c r="F93" s="272"/>
      <c r="G93" s="272"/>
    </row>
    <row r="94" spans="1:7">
      <c r="A94" s="272"/>
      <c r="B94" s="272"/>
      <c r="C94" s="272"/>
      <c r="D94" s="272"/>
      <c r="E94" s="272"/>
      <c r="F94" s="272"/>
      <c r="G94" s="272"/>
    </row>
    <row r="95" spans="1:7">
      <c r="A95" s="272"/>
      <c r="B95" s="272"/>
      <c r="C95" s="272"/>
      <c r="D95" s="272"/>
      <c r="E95" s="272"/>
      <c r="F95" s="272"/>
      <c r="G95" s="272"/>
    </row>
  </sheetData>
  <protectedRanges>
    <protectedRange sqref="B10:I52" name="Range1"/>
  </protectedRanges>
  <customSheetViews>
    <customSheetView guid="{F0C1927A-B995-4F6F-ACAC-9BC2D4009037}" scale="60" showPageBreaks="1" showGridLines="0" fitToPage="1" printArea="1" view="pageBreakPreview" topLeftCell="A37">
      <selection activeCell="H6" sqref="H6"/>
      <pageMargins left="0.75" right="0.75" top="1" bottom="0.5" header="0.5" footer="0.5"/>
      <pageSetup paperSize="9" scale="62" orientation="portrait" r:id="rId1"/>
      <headerFooter alignWithMargins="0"/>
    </customSheetView>
    <customSheetView guid="{199CEFA0-8D04-4A93-9AA6-2E20B3E1092B}" scale="85" showPageBreaks="1" showGridLines="0" fitToPage="1" printArea="1">
      <selection activeCell="H6" sqref="H6"/>
      <pageMargins left="0.75" right="0.75" top="1" bottom="0.5" header="0.5" footer="0.5"/>
      <pageSetup paperSize="9" scale="60" orientation="landscape" horizontalDpi="4294967294" r:id="rId2"/>
      <headerFooter alignWithMargins="0"/>
    </customSheetView>
    <customSheetView guid="{9A5D5453-84DD-4CCE-8674-A7AA0B8DD145}" scale="85" showGridLines="0" fitToPage="1">
      <selection activeCell="H6" sqref="H6"/>
      <pageMargins left="0.75" right="0.75" top="1" bottom="0.5" header="0.5" footer="0.5"/>
      <pageSetup paperSize="9" scale="60" orientation="landscape" horizontalDpi="4294967294" r:id="rId3"/>
      <headerFooter alignWithMargins="0"/>
    </customSheetView>
    <customSheetView guid="{7DDA6EA3-477D-4464-9759-C3BA585A6728}" scale="60" showPageBreaks="1" showGridLines="0" fitToPage="1" printArea="1" view="pageBreakPreview" topLeftCell="A37">
      <selection activeCell="H6" sqref="H6"/>
      <pageMargins left="0.75" right="0.75" top="1" bottom="0.5" header="0.5" footer="0.5"/>
      <pageSetup paperSize="9" scale="62" orientation="portrait" r:id="rId4"/>
      <headerFooter alignWithMargins="0"/>
    </customSheetView>
  </customSheetViews>
  <mergeCells count="15">
    <mergeCell ref="B51:C51"/>
    <mergeCell ref="A1:I1"/>
    <mergeCell ref="A2:I2"/>
    <mergeCell ref="A3:I3"/>
    <mergeCell ref="A4:I4"/>
    <mergeCell ref="B45:C45"/>
    <mergeCell ref="B29:C29"/>
    <mergeCell ref="B35:C35"/>
    <mergeCell ref="B37:C37"/>
    <mergeCell ref="A5:C6"/>
    <mergeCell ref="B10:C10"/>
    <mergeCell ref="B12:C12"/>
    <mergeCell ref="A7:C7"/>
    <mergeCell ref="A9:C9"/>
    <mergeCell ref="B18:C18"/>
  </mergeCells>
  <phoneticPr fontId="16" type="noConversion"/>
  <dataValidations count="1">
    <dataValidation allowBlank="1" showDropDown="1" showInputMessage="1" promptTitle="Choose business class" sqref="B58:D77 G58:H77"/>
  </dataValidations>
  <pageMargins left="0.75" right="0.75" top="1" bottom="0.5" header="0.5" footer="0.5"/>
  <pageSetup paperSize="9" scale="62" orientation="portrait" r:id="rId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J43"/>
  <sheetViews>
    <sheetView showGridLines="0" view="pageBreakPreview" zoomScale="60" zoomScaleNormal="90" workbookViewId="0">
      <selection activeCell="M50" sqref="M50"/>
    </sheetView>
  </sheetViews>
  <sheetFormatPr defaultRowHeight="12.75"/>
  <cols>
    <col min="1" max="2" width="12.7109375" customWidth="1"/>
    <col min="3" max="3" width="39.85546875" customWidth="1"/>
    <col min="4" max="7" width="14.7109375" customWidth="1"/>
    <col min="8" max="9" width="9.28515625" bestFit="1" customWidth="1"/>
    <col min="10" max="10" width="10.42578125" bestFit="1" customWidth="1"/>
  </cols>
  <sheetData>
    <row r="1" spans="1:8" ht="12.75" customHeight="1">
      <c r="A1" s="492" t="s">
        <v>41</v>
      </c>
      <c r="B1" s="493"/>
      <c r="C1" s="493"/>
      <c r="D1" s="493"/>
      <c r="E1" s="493"/>
      <c r="F1" s="493"/>
      <c r="G1" s="494"/>
    </row>
    <row r="2" spans="1:8" ht="12.75" customHeight="1">
      <c r="A2" s="495" t="s">
        <v>372</v>
      </c>
      <c r="B2" s="496"/>
      <c r="C2" s="496"/>
      <c r="D2" s="496"/>
      <c r="E2" s="496"/>
      <c r="F2" s="496"/>
      <c r="G2" s="497"/>
    </row>
    <row r="3" spans="1:8" ht="12.75" customHeight="1">
      <c r="A3" s="495" t="str">
        <f>"of "&amp;name</f>
        <v>of ABC Pension Fund</v>
      </c>
      <c r="B3" s="496"/>
      <c r="C3" s="496"/>
      <c r="D3" s="496"/>
      <c r="E3" s="496"/>
      <c r="F3" s="496"/>
      <c r="G3" s="497"/>
    </row>
    <row r="4" spans="1:8" ht="12.75" customHeight="1">
      <c r="A4" s="476" t="str">
        <f>"as at the end of financial period "&amp;YEAR(YE)&amp;"/"&amp;MONTH(YE)&amp;"/"&amp;DAY(YE)</f>
        <v>as at the end of financial period 2007/12/31</v>
      </c>
      <c r="B4" s="477"/>
      <c r="C4" s="477"/>
      <c r="D4" s="477"/>
      <c r="E4" s="477"/>
      <c r="F4" s="477"/>
      <c r="G4" s="478"/>
    </row>
    <row r="5" spans="1:8" ht="39" customHeight="1">
      <c r="A5" s="502" t="s">
        <v>312</v>
      </c>
      <c r="B5" s="502"/>
      <c r="C5" s="503"/>
      <c r="D5" s="209" t="s">
        <v>149</v>
      </c>
      <c r="E5" s="209" t="s">
        <v>135</v>
      </c>
      <c r="F5" s="479" t="s">
        <v>548</v>
      </c>
      <c r="G5" s="479" t="s">
        <v>356</v>
      </c>
    </row>
    <row r="6" spans="1:8">
      <c r="A6" s="505"/>
      <c r="B6" s="505"/>
      <c r="C6" s="506"/>
      <c r="D6" s="108" t="s">
        <v>460</v>
      </c>
      <c r="E6" s="108"/>
      <c r="F6" s="481"/>
      <c r="G6" s="481"/>
    </row>
    <row r="7" spans="1:8">
      <c r="A7" s="511">
        <v>1</v>
      </c>
      <c r="B7" s="511"/>
      <c r="C7" s="512"/>
      <c r="D7" s="112">
        <v>2</v>
      </c>
      <c r="E7" s="112">
        <f>D7+1</f>
        <v>3</v>
      </c>
      <c r="F7" s="112">
        <v>4</v>
      </c>
      <c r="G7" s="112">
        <f>F7+1</f>
        <v>5</v>
      </c>
    </row>
    <row r="8" spans="1:8">
      <c r="A8" s="180"/>
      <c r="B8" s="180"/>
      <c r="C8" s="180"/>
      <c r="D8" s="180"/>
      <c r="E8" s="180"/>
      <c r="F8" s="180"/>
      <c r="G8" s="180"/>
    </row>
    <row r="9" spans="1:8">
      <c r="A9" s="180"/>
      <c r="B9" s="180"/>
      <c r="C9" s="180"/>
      <c r="D9" s="180"/>
      <c r="E9" s="180"/>
      <c r="F9" s="180"/>
      <c r="G9" s="180"/>
    </row>
    <row r="10" spans="1:8">
      <c r="A10" s="121" t="s">
        <v>228</v>
      </c>
      <c r="B10" s="121"/>
      <c r="C10" s="383"/>
      <c r="D10" s="118">
        <f>SUM(D11:D15)</f>
        <v>0</v>
      </c>
      <c r="E10" s="118">
        <f>SUM(E11:E15)</f>
        <v>0</v>
      </c>
      <c r="F10" s="145"/>
      <c r="G10" s="145"/>
    </row>
    <row r="11" spans="1:8">
      <c r="A11" s="121"/>
      <c r="B11" s="464"/>
      <c r="C11" s="465"/>
      <c r="D11" s="198">
        <v>0</v>
      </c>
      <c r="E11" s="198">
        <v>0</v>
      </c>
      <c r="F11" s="119">
        <v>0.05</v>
      </c>
      <c r="G11" s="211">
        <v>0</v>
      </c>
      <c r="H11" s="144"/>
    </row>
    <row r="12" spans="1:8">
      <c r="A12" s="121"/>
      <c r="B12" s="462"/>
      <c r="C12" s="463"/>
      <c r="D12" s="198">
        <v>0</v>
      </c>
      <c r="E12" s="198">
        <v>0</v>
      </c>
      <c r="F12" s="119">
        <v>0.05</v>
      </c>
      <c r="G12" s="211">
        <v>0</v>
      </c>
      <c r="H12" s="144"/>
    </row>
    <row r="13" spans="1:8">
      <c r="A13" s="121"/>
      <c r="B13" s="462"/>
      <c r="C13" s="463"/>
      <c r="D13" s="198">
        <v>0</v>
      </c>
      <c r="E13" s="198">
        <v>0</v>
      </c>
      <c r="F13" s="119">
        <v>0.05</v>
      </c>
      <c r="G13" s="211">
        <v>0</v>
      </c>
      <c r="H13" s="144"/>
    </row>
    <row r="14" spans="1:8">
      <c r="A14" s="121"/>
      <c r="B14" s="462"/>
      <c r="C14" s="463"/>
      <c r="D14" s="198">
        <v>0</v>
      </c>
      <c r="E14" s="198">
        <v>0</v>
      </c>
      <c r="F14" s="119">
        <v>0.05</v>
      </c>
      <c r="G14" s="211">
        <v>0</v>
      </c>
      <c r="H14" s="144"/>
    </row>
    <row r="15" spans="1:8">
      <c r="A15" s="121"/>
      <c r="B15" s="462"/>
      <c r="C15" s="463"/>
      <c r="D15" s="198">
        <v>0</v>
      </c>
      <c r="E15" s="198">
        <v>0</v>
      </c>
      <c r="F15" s="119">
        <v>0.05</v>
      </c>
      <c r="G15" s="211">
        <v>0</v>
      </c>
      <c r="H15" s="144"/>
    </row>
    <row r="16" spans="1:8">
      <c r="A16" s="180"/>
      <c r="B16" s="180"/>
      <c r="D16" s="106"/>
      <c r="E16" s="106"/>
      <c r="F16" s="106"/>
    </row>
    <row r="17" spans="1:10">
      <c r="A17" s="121" t="s">
        <v>229</v>
      </c>
      <c r="B17" s="121"/>
      <c r="C17" s="383"/>
      <c r="D17" s="198">
        <v>0</v>
      </c>
      <c r="E17" s="198">
        <v>0</v>
      </c>
    </row>
    <row r="18" spans="1:10">
      <c r="A18" s="180"/>
      <c r="B18" s="180"/>
      <c r="D18" s="132"/>
      <c r="E18" s="132"/>
    </row>
    <row r="19" spans="1:10">
      <c r="A19" s="121" t="s">
        <v>230</v>
      </c>
      <c r="B19" s="121"/>
      <c r="C19" s="121"/>
      <c r="D19" s="198">
        <v>0</v>
      </c>
      <c r="E19" s="198">
        <v>0</v>
      </c>
      <c r="H19" s="144"/>
    </row>
    <row r="20" spans="1:10">
      <c r="A20" s="106"/>
      <c r="B20" s="106"/>
      <c r="C20" s="106"/>
      <c r="D20" s="132"/>
      <c r="E20" s="132"/>
      <c r="F20" s="106"/>
    </row>
    <row r="21" spans="1:10">
      <c r="A21" s="121" t="s">
        <v>393</v>
      </c>
      <c r="B21" s="121"/>
      <c r="C21" s="383"/>
      <c r="D21" s="118">
        <f>SUM(D22:D26)</f>
        <v>0</v>
      </c>
      <c r="E21" s="118">
        <f>SUM(E22:E26)</f>
        <v>0</v>
      </c>
      <c r="F21" s="119">
        <v>0.1</v>
      </c>
      <c r="G21" s="211">
        <v>0</v>
      </c>
    </row>
    <row r="22" spans="1:10">
      <c r="A22" s="121"/>
      <c r="B22" s="464"/>
      <c r="C22" s="465"/>
      <c r="D22" s="198">
        <v>0</v>
      </c>
      <c r="E22" s="198">
        <v>0</v>
      </c>
      <c r="F22" s="119">
        <v>0.05</v>
      </c>
      <c r="G22" s="211">
        <v>0</v>
      </c>
    </row>
    <row r="23" spans="1:10">
      <c r="A23" s="121"/>
      <c r="B23" s="462"/>
      <c r="C23" s="463"/>
      <c r="D23" s="198">
        <v>0</v>
      </c>
      <c r="E23" s="198">
        <v>0</v>
      </c>
      <c r="F23" s="119">
        <v>0.05</v>
      </c>
      <c r="G23" s="211">
        <v>0</v>
      </c>
    </row>
    <row r="24" spans="1:10">
      <c r="A24" s="121"/>
      <c r="B24" s="462"/>
      <c r="C24" s="463"/>
      <c r="D24" s="198">
        <v>0</v>
      </c>
      <c r="E24" s="198">
        <v>0</v>
      </c>
      <c r="F24" s="119">
        <v>0.05</v>
      </c>
      <c r="G24" s="211">
        <v>0</v>
      </c>
    </row>
    <row r="25" spans="1:10">
      <c r="A25" s="121"/>
      <c r="B25" s="462"/>
      <c r="C25" s="463"/>
      <c r="D25" s="198">
        <v>0</v>
      </c>
      <c r="E25" s="198">
        <v>0</v>
      </c>
      <c r="F25" s="119">
        <v>0.05</v>
      </c>
      <c r="G25" s="211">
        <v>0</v>
      </c>
    </row>
    <row r="26" spans="1:10">
      <c r="A26" s="121"/>
      <c r="B26" s="462"/>
      <c r="C26" s="463"/>
      <c r="D26" s="198">
        <v>0</v>
      </c>
      <c r="E26" s="198">
        <v>0</v>
      </c>
      <c r="F26" s="119">
        <v>0.05</v>
      </c>
      <c r="G26" s="211">
        <v>0</v>
      </c>
      <c r="H26" s="106"/>
      <c r="I26" s="106"/>
    </row>
    <row r="27" spans="1:10">
      <c r="A27" s="180"/>
      <c r="B27" s="180"/>
      <c r="D27" s="106"/>
      <c r="E27" s="106"/>
      <c r="F27" s="106"/>
      <c r="H27" s="106"/>
      <c r="I27" s="106"/>
    </row>
    <row r="28" spans="1:10">
      <c r="A28" s="124" t="s">
        <v>313</v>
      </c>
      <c r="B28" s="124"/>
      <c r="C28" s="148"/>
      <c r="D28" s="118">
        <f>D10+D17+D19+D21</f>
        <v>0</v>
      </c>
      <c r="E28" s="118">
        <f>E10+E17+E19+E21</f>
        <v>0</v>
      </c>
      <c r="H28" s="106"/>
      <c r="I28" s="106"/>
      <c r="J28" s="106"/>
    </row>
    <row r="29" spans="1:10">
      <c r="A29" s="106"/>
      <c r="B29" s="106"/>
      <c r="C29" s="106"/>
      <c r="D29" s="106"/>
      <c r="E29" s="106"/>
      <c r="F29" s="106"/>
      <c r="G29" s="106"/>
      <c r="H29" s="106"/>
      <c r="I29" s="106"/>
      <c r="J29" s="106"/>
    </row>
    <row r="30" spans="1:10">
      <c r="C30" s="106"/>
      <c r="D30" s="106"/>
      <c r="E30" s="106"/>
      <c r="F30" s="106"/>
      <c r="G30" s="106"/>
      <c r="H30" s="106"/>
      <c r="I30" s="106"/>
      <c r="J30" s="106"/>
    </row>
    <row r="31" spans="1:10" ht="13.5" thickBot="1">
      <c r="D31" s="106"/>
      <c r="E31" s="106"/>
      <c r="F31" s="126" t="s">
        <v>300</v>
      </c>
      <c r="G31" s="54"/>
      <c r="H31" s="106"/>
      <c r="I31" s="106"/>
      <c r="J31" s="106"/>
    </row>
    <row r="32" spans="1:10" ht="13.5" thickTop="1">
      <c r="C32" s="106"/>
      <c r="D32" s="106"/>
      <c r="E32" s="106"/>
      <c r="F32" s="106"/>
      <c r="G32" s="106"/>
      <c r="H32" s="106"/>
      <c r="I32" s="106"/>
      <c r="J32" s="106"/>
    </row>
    <row r="33" spans="1:7">
      <c r="A33" s="106"/>
      <c r="B33" s="106"/>
      <c r="C33" s="106"/>
      <c r="D33" s="106"/>
      <c r="E33" s="106"/>
      <c r="F33" s="106"/>
      <c r="G33" s="106"/>
    </row>
    <row r="34" spans="1:7">
      <c r="A34" s="106"/>
      <c r="B34" s="106"/>
      <c r="C34" s="106"/>
      <c r="D34" s="106"/>
      <c r="E34" s="106"/>
      <c r="F34" s="106"/>
      <c r="G34" s="106"/>
    </row>
    <row r="35" spans="1:7">
      <c r="A35" s="106"/>
      <c r="B35" s="106"/>
      <c r="C35" s="106"/>
      <c r="D35" s="106"/>
      <c r="E35" s="106"/>
      <c r="F35" s="106"/>
      <c r="G35" s="106"/>
    </row>
    <row r="36" spans="1:7">
      <c r="A36" s="106"/>
      <c r="B36" s="106"/>
      <c r="C36" s="106"/>
      <c r="D36" s="106"/>
      <c r="E36" s="106"/>
      <c r="F36" s="106"/>
      <c r="G36" s="106"/>
    </row>
    <row r="37" spans="1:7">
      <c r="A37" s="106"/>
      <c r="B37" s="106"/>
      <c r="C37" s="106"/>
      <c r="D37" s="106"/>
      <c r="E37" s="106"/>
      <c r="F37" s="106"/>
      <c r="G37" s="106"/>
    </row>
    <row r="38" spans="1:7">
      <c r="A38" s="106"/>
      <c r="B38" s="106"/>
      <c r="C38" s="106"/>
      <c r="D38" s="106"/>
      <c r="E38" s="106"/>
      <c r="F38" s="106"/>
      <c r="G38" s="106"/>
    </row>
    <row r="39" spans="1:7">
      <c r="A39" s="106"/>
      <c r="B39" s="106"/>
      <c r="C39" s="106"/>
      <c r="D39" s="106"/>
      <c r="E39" s="106"/>
      <c r="F39" s="106"/>
      <c r="G39" s="106"/>
    </row>
    <row r="40" spans="1:7">
      <c r="A40" s="106"/>
      <c r="B40" s="106"/>
      <c r="C40" s="106"/>
      <c r="D40" s="106"/>
      <c r="E40" s="106"/>
      <c r="F40" s="106"/>
      <c r="G40" s="106"/>
    </row>
    <row r="41" spans="1:7">
      <c r="A41" s="106"/>
      <c r="B41" s="106"/>
      <c r="C41" s="106"/>
      <c r="D41" s="106"/>
      <c r="E41" s="106"/>
      <c r="F41" s="106"/>
      <c r="G41" s="106"/>
    </row>
    <row r="42" spans="1:7">
      <c r="A42" s="106"/>
      <c r="B42" s="106"/>
      <c r="C42" s="106"/>
      <c r="D42" s="106"/>
      <c r="E42" s="106"/>
      <c r="F42" s="106"/>
      <c r="G42" s="106"/>
    </row>
    <row r="43" spans="1:7">
      <c r="A43" s="106"/>
      <c r="B43" s="106"/>
      <c r="C43" s="106"/>
      <c r="D43" s="106"/>
      <c r="E43" s="106"/>
      <c r="F43" s="106"/>
      <c r="G43" s="106"/>
    </row>
  </sheetData>
  <protectedRanges>
    <protectedRange sqref="B10:G28" name="Range1"/>
  </protectedRanges>
  <customSheetViews>
    <customSheetView guid="{F0C1927A-B995-4F6F-ACAC-9BC2D4009037}" scale="60" showPageBreaks="1" showGridLines="0" fitToPage="1" printArea="1" view="pageBreakPreview">
      <selection activeCell="M50" sqref="M50"/>
      <pageMargins left="0.75" right="0.75" top="1" bottom="1" header="0.5" footer="0.5"/>
      <pageSetup paperSize="9" orientation="landscape" r:id="rId1"/>
      <headerFooter alignWithMargins="0"/>
    </customSheetView>
    <customSheetView guid="{199CEFA0-8D04-4A93-9AA6-2E20B3E1092B}" scale="90" showPageBreaks="1" showGridLines="0" fitToPage="1" printArea="1">
      <selection activeCell="F35" sqref="F35"/>
      <pageMargins left="0.75" right="0.75" top="1" bottom="1" header="0.5" footer="0.5"/>
      <pageSetup paperSize="9" orientation="landscape" horizontalDpi="4294967294" r:id="rId2"/>
      <headerFooter alignWithMargins="0"/>
    </customSheetView>
    <customSheetView guid="{9A5D5453-84DD-4CCE-8674-A7AA0B8DD145}" scale="90" showGridLines="0" fitToPage="1">
      <selection activeCell="F35" sqref="F35"/>
      <pageMargins left="0.75" right="0.75" top="1" bottom="1" header="0.5" footer="0.5"/>
      <pageSetup paperSize="9" orientation="landscape" horizontalDpi="4294967294" r:id="rId3"/>
      <headerFooter alignWithMargins="0"/>
    </customSheetView>
    <customSheetView guid="{7DDA6EA3-477D-4464-9759-C3BA585A6728}" scale="60" showPageBreaks="1" showGridLines="0" fitToPage="1" printArea="1" view="pageBreakPreview">
      <selection activeCell="M50" sqref="M50"/>
      <pageMargins left="0.75" right="0.75" top="1" bottom="1" header="0.5" footer="0.5"/>
      <pageSetup paperSize="9" orientation="landscape" r:id="rId4"/>
      <headerFooter alignWithMargins="0"/>
    </customSheetView>
  </customSheetViews>
  <mergeCells count="18">
    <mergeCell ref="A1:G1"/>
    <mergeCell ref="A2:G2"/>
    <mergeCell ref="A3:G3"/>
    <mergeCell ref="A4:G4"/>
    <mergeCell ref="B15:C15"/>
    <mergeCell ref="A5:C6"/>
    <mergeCell ref="F5:F6"/>
    <mergeCell ref="G5:G6"/>
    <mergeCell ref="A7:C7"/>
    <mergeCell ref="B11:C11"/>
    <mergeCell ref="B12:C12"/>
    <mergeCell ref="B13:C13"/>
    <mergeCell ref="B14:C14"/>
    <mergeCell ref="B26:C26"/>
    <mergeCell ref="B22:C22"/>
    <mergeCell ref="B23:C23"/>
    <mergeCell ref="B24:C24"/>
    <mergeCell ref="B25:C25"/>
  </mergeCells>
  <phoneticPr fontId="16" type="noConversion"/>
  <pageMargins left="0.75" right="0.75" top="1" bottom="1" header="0.5" footer="0.5"/>
  <pageSetup paperSize="9" orientation="landscape" r:id="rId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88"/>
  <sheetViews>
    <sheetView showGridLines="0" view="pageBreakPreview" zoomScale="60" zoomScaleNormal="80" workbookViewId="0">
      <selection activeCell="H6" sqref="H6"/>
    </sheetView>
  </sheetViews>
  <sheetFormatPr defaultRowHeight="12.75"/>
  <cols>
    <col min="1" max="2" width="13.7109375" customWidth="1"/>
    <col min="3" max="3" width="17" bestFit="1" customWidth="1"/>
    <col min="4" max="4" width="14.7109375" customWidth="1"/>
    <col min="5" max="5" width="15.85546875" customWidth="1"/>
    <col min="6" max="6" width="12.85546875" customWidth="1"/>
    <col min="7" max="9" width="14.7109375" customWidth="1"/>
  </cols>
  <sheetData>
    <row r="1" spans="1:11" ht="14.25" customHeight="1">
      <c r="A1" s="492" t="s">
        <v>42</v>
      </c>
      <c r="B1" s="493"/>
      <c r="C1" s="493"/>
      <c r="D1" s="493"/>
      <c r="E1" s="493"/>
      <c r="F1" s="493"/>
      <c r="G1" s="493"/>
      <c r="H1" s="493"/>
      <c r="I1" s="494"/>
    </row>
    <row r="2" spans="1:11" ht="14.25" customHeight="1">
      <c r="A2" s="495" t="s">
        <v>286</v>
      </c>
      <c r="B2" s="496"/>
      <c r="C2" s="496"/>
      <c r="D2" s="496"/>
      <c r="E2" s="496"/>
      <c r="F2" s="496"/>
      <c r="G2" s="496"/>
      <c r="H2" s="496"/>
      <c r="I2" s="497"/>
    </row>
    <row r="3" spans="1:11" ht="14.25" customHeight="1">
      <c r="A3" s="495" t="str">
        <f>"of "&amp;name</f>
        <v>of ABC Pension Fund</v>
      </c>
      <c r="B3" s="496"/>
      <c r="C3" s="496"/>
      <c r="D3" s="496"/>
      <c r="E3" s="496"/>
      <c r="F3" s="496"/>
      <c r="G3" s="496"/>
      <c r="H3" s="496"/>
      <c r="I3" s="497"/>
    </row>
    <row r="4" spans="1:11" ht="14.25" customHeight="1">
      <c r="A4" s="476" t="str">
        <f>"as at the end of financial period "&amp;YEAR(YE)&amp;"/"&amp;MONTH(YE)&amp;"/"&amp;DAY(YE)</f>
        <v>as at the end of financial period 2007/12/31</v>
      </c>
      <c r="B4" s="477"/>
      <c r="C4" s="477"/>
      <c r="D4" s="477"/>
      <c r="E4" s="477"/>
      <c r="F4" s="477"/>
      <c r="G4" s="477"/>
      <c r="H4" s="477"/>
      <c r="I4" s="478"/>
    </row>
    <row r="5" spans="1:11" ht="25.5">
      <c r="A5" s="149"/>
      <c r="B5" s="149"/>
      <c r="C5" s="149"/>
      <c r="D5" s="138" t="s">
        <v>138</v>
      </c>
      <c r="E5" s="138" t="s">
        <v>137</v>
      </c>
      <c r="F5" s="127" t="s">
        <v>142</v>
      </c>
      <c r="G5" s="127" t="s">
        <v>135</v>
      </c>
      <c r="H5" s="138" t="s">
        <v>548</v>
      </c>
      <c r="I5" s="138" t="s">
        <v>356</v>
      </c>
    </row>
    <row r="6" spans="1:11">
      <c r="A6" s="294"/>
      <c r="B6" s="294"/>
      <c r="C6" s="294"/>
      <c r="D6" s="108" t="s">
        <v>460</v>
      </c>
      <c r="E6" s="108" t="s">
        <v>460</v>
      </c>
      <c r="F6" s="109" t="s">
        <v>460</v>
      </c>
      <c r="G6" s="109"/>
      <c r="H6" s="292"/>
      <c r="I6" s="292"/>
    </row>
    <row r="7" spans="1:11">
      <c r="A7" s="466">
        <v>1</v>
      </c>
      <c r="B7" s="466"/>
      <c r="C7" s="466"/>
      <c r="D7" s="227">
        <v>2</v>
      </c>
      <c r="E7" s="110">
        <f>D7+1</f>
        <v>3</v>
      </c>
      <c r="F7" s="110">
        <f>E7+1</f>
        <v>4</v>
      </c>
      <c r="G7" s="110">
        <f>F7+1</f>
        <v>5</v>
      </c>
      <c r="H7" s="110">
        <f>G7+1</f>
        <v>6</v>
      </c>
      <c r="I7" s="110">
        <f>H7+1</f>
        <v>7</v>
      </c>
    </row>
    <row r="8" spans="1:11">
      <c r="A8" s="139"/>
      <c r="B8" s="139"/>
      <c r="C8" s="139"/>
      <c r="D8" s="140"/>
      <c r="E8" s="140"/>
      <c r="F8" s="141"/>
      <c r="G8" s="141"/>
      <c r="H8" s="140"/>
    </row>
    <row r="9" spans="1:11">
      <c r="A9" s="142" t="s">
        <v>472</v>
      </c>
      <c r="B9" s="142"/>
      <c r="C9" s="142"/>
      <c r="D9" s="106"/>
      <c r="E9" s="106"/>
      <c r="F9" s="106"/>
      <c r="G9" s="106"/>
      <c r="H9" s="106"/>
    </row>
    <row r="10" spans="1:11">
      <c r="A10" s="293" t="s">
        <v>140</v>
      </c>
      <c r="B10" s="53"/>
      <c r="C10" s="143"/>
      <c r="D10" s="118">
        <f>SUM(D11:D20)</f>
        <v>0</v>
      </c>
      <c r="E10" s="118">
        <f>SUM(E11:E20)</f>
        <v>0</v>
      </c>
      <c r="F10" s="118">
        <f>SUM(F11:F20)</f>
        <v>0</v>
      </c>
      <c r="G10" s="118">
        <f>SUM(G11:G20)</f>
        <v>0</v>
      </c>
      <c r="H10" s="145"/>
      <c r="I10" s="160"/>
    </row>
    <row r="11" spans="1:11">
      <c r="A11" s="137"/>
      <c r="B11" s="137"/>
      <c r="C11" s="210"/>
      <c r="D11" s="198">
        <v>0</v>
      </c>
      <c r="E11" s="198">
        <v>0</v>
      </c>
      <c r="F11" s="329">
        <f>D11+E11</f>
        <v>0</v>
      </c>
      <c r="G11" s="207">
        <v>0</v>
      </c>
      <c r="H11" s="119">
        <v>0.05</v>
      </c>
      <c r="I11" s="211">
        <v>0</v>
      </c>
      <c r="K11" s="144"/>
    </row>
    <row r="12" spans="1:11">
      <c r="A12" s="137"/>
      <c r="B12" s="137"/>
      <c r="C12" s="210"/>
      <c r="D12" s="198">
        <v>0</v>
      </c>
      <c r="E12" s="198">
        <v>0</v>
      </c>
      <c r="F12" s="329">
        <f t="shared" ref="F12:F20" si="0">D12+E12</f>
        <v>0</v>
      </c>
      <c r="G12" s="207">
        <v>0</v>
      </c>
      <c r="H12" s="119">
        <v>0.05</v>
      </c>
      <c r="I12" s="211">
        <v>0</v>
      </c>
    </row>
    <row r="13" spans="1:11">
      <c r="A13" s="137"/>
      <c r="B13" s="137"/>
      <c r="C13" s="210"/>
      <c r="D13" s="198">
        <v>0</v>
      </c>
      <c r="E13" s="198">
        <v>0</v>
      </c>
      <c r="F13" s="329">
        <f t="shared" si="0"/>
        <v>0</v>
      </c>
      <c r="G13" s="207">
        <v>0</v>
      </c>
      <c r="H13" s="119">
        <v>0.05</v>
      </c>
      <c r="I13" s="211">
        <v>0</v>
      </c>
    </row>
    <row r="14" spans="1:11">
      <c r="A14" s="137"/>
      <c r="B14" s="137"/>
      <c r="C14" s="210"/>
      <c r="D14" s="198">
        <v>0</v>
      </c>
      <c r="E14" s="198">
        <v>0</v>
      </c>
      <c r="F14" s="329">
        <f t="shared" si="0"/>
        <v>0</v>
      </c>
      <c r="G14" s="207">
        <v>0</v>
      </c>
      <c r="H14" s="119">
        <v>0.05</v>
      </c>
      <c r="I14" s="211">
        <v>0</v>
      </c>
    </row>
    <row r="15" spans="1:11">
      <c r="A15" s="137"/>
      <c r="B15" s="137"/>
      <c r="C15" s="210"/>
      <c r="D15" s="198">
        <v>0</v>
      </c>
      <c r="E15" s="198">
        <v>0</v>
      </c>
      <c r="F15" s="329">
        <f t="shared" si="0"/>
        <v>0</v>
      </c>
      <c r="G15" s="207">
        <v>0</v>
      </c>
      <c r="H15" s="119">
        <v>0.05</v>
      </c>
      <c r="I15" s="211">
        <v>0</v>
      </c>
    </row>
    <row r="16" spans="1:11">
      <c r="A16" s="137"/>
      <c r="B16" s="137"/>
      <c r="C16" s="210"/>
      <c r="D16" s="198">
        <v>0</v>
      </c>
      <c r="E16" s="198">
        <v>0</v>
      </c>
      <c r="F16" s="329">
        <f t="shared" si="0"/>
        <v>0</v>
      </c>
      <c r="G16" s="207">
        <v>0</v>
      </c>
      <c r="H16" s="119">
        <v>0.05</v>
      </c>
      <c r="I16" s="211">
        <v>0</v>
      </c>
    </row>
    <row r="17" spans="1:11">
      <c r="A17" s="137"/>
      <c r="B17" s="137"/>
      <c r="C17" s="210"/>
      <c r="D17" s="198">
        <v>0</v>
      </c>
      <c r="E17" s="198">
        <v>0</v>
      </c>
      <c r="F17" s="329">
        <f t="shared" si="0"/>
        <v>0</v>
      </c>
      <c r="G17" s="207">
        <v>0</v>
      </c>
      <c r="H17" s="119">
        <v>0.05</v>
      </c>
      <c r="I17" s="211">
        <v>0</v>
      </c>
    </row>
    <row r="18" spans="1:11">
      <c r="A18" s="137"/>
      <c r="B18" s="137"/>
      <c r="C18" s="210"/>
      <c r="D18" s="198">
        <v>0</v>
      </c>
      <c r="E18" s="198">
        <v>0</v>
      </c>
      <c r="F18" s="329">
        <f t="shared" si="0"/>
        <v>0</v>
      </c>
      <c r="G18" s="207">
        <v>0</v>
      </c>
      <c r="H18" s="119">
        <v>0.05</v>
      </c>
      <c r="I18" s="211">
        <v>0</v>
      </c>
    </row>
    <row r="19" spans="1:11">
      <c r="A19" s="137"/>
      <c r="B19" s="137"/>
      <c r="C19" s="210"/>
      <c r="D19" s="198">
        <v>0</v>
      </c>
      <c r="E19" s="198">
        <v>0</v>
      </c>
      <c r="F19" s="329">
        <f t="shared" si="0"/>
        <v>0</v>
      </c>
      <c r="G19" s="207">
        <v>0</v>
      </c>
      <c r="H19" s="119">
        <v>0.05</v>
      </c>
      <c r="I19" s="211">
        <v>0</v>
      </c>
    </row>
    <row r="20" spans="1:11">
      <c r="A20" s="137"/>
      <c r="B20" s="137"/>
      <c r="C20" s="210" t="s">
        <v>353</v>
      </c>
      <c r="D20" s="198">
        <v>0</v>
      </c>
      <c r="E20" s="198">
        <v>0</v>
      </c>
      <c r="F20" s="329">
        <f t="shared" si="0"/>
        <v>0</v>
      </c>
      <c r="G20" s="198">
        <v>0</v>
      </c>
    </row>
    <row r="21" spans="1:11" ht="14.25" customHeight="1">
      <c r="I21" s="145"/>
    </row>
    <row r="22" spans="1:11">
      <c r="A22" s="53" t="s">
        <v>357</v>
      </c>
      <c r="B22" s="53"/>
      <c r="D22" s="118">
        <f>SUM(D23:D32)</f>
        <v>0</v>
      </c>
      <c r="E22" s="118">
        <f>SUM(E23:E32)</f>
        <v>0</v>
      </c>
      <c r="F22" s="118">
        <f>SUM(F23:F32)</f>
        <v>0</v>
      </c>
      <c r="G22" s="317">
        <f>SUM(G23:G32)</f>
        <v>0</v>
      </c>
      <c r="H22" s="119">
        <v>0.2</v>
      </c>
      <c r="I22" s="211">
        <v>0</v>
      </c>
    </row>
    <row r="23" spans="1:11">
      <c r="A23" s="137"/>
      <c r="B23" s="137"/>
      <c r="C23" s="210"/>
      <c r="D23" s="202">
        <v>0</v>
      </c>
      <c r="E23" s="202">
        <v>0</v>
      </c>
      <c r="F23" s="329">
        <f>D23+E23</f>
        <v>0</v>
      </c>
      <c r="G23" s="203">
        <v>0</v>
      </c>
      <c r="H23" s="119">
        <v>0.05</v>
      </c>
      <c r="I23" s="211">
        <v>0</v>
      </c>
      <c r="K23" s="146"/>
    </row>
    <row r="24" spans="1:11">
      <c r="A24" s="137"/>
      <c r="B24" s="137"/>
      <c r="C24" s="210"/>
      <c r="D24" s="202">
        <v>0</v>
      </c>
      <c r="E24" s="202">
        <v>0</v>
      </c>
      <c r="F24" s="329">
        <f t="shared" ref="F24:F32" si="1">D24+E24</f>
        <v>0</v>
      </c>
      <c r="G24" s="203">
        <v>0</v>
      </c>
      <c r="H24" s="119">
        <v>0.05</v>
      </c>
      <c r="I24" s="211">
        <v>0</v>
      </c>
    </row>
    <row r="25" spans="1:11">
      <c r="A25" s="137"/>
      <c r="B25" s="137"/>
      <c r="C25" s="210"/>
      <c r="D25" s="202">
        <v>0</v>
      </c>
      <c r="E25" s="202">
        <v>0</v>
      </c>
      <c r="F25" s="329">
        <f t="shared" si="1"/>
        <v>0</v>
      </c>
      <c r="G25" s="203">
        <v>0</v>
      </c>
      <c r="H25" s="119">
        <v>0.05</v>
      </c>
      <c r="I25" s="211">
        <v>0</v>
      </c>
    </row>
    <row r="26" spans="1:11">
      <c r="A26" s="137"/>
      <c r="B26" s="137"/>
      <c r="C26" s="210"/>
      <c r="D26" s="202">
        <v>0</v>
      </c>
      <c r="E26" s="202">
        <v>0</v>
      </c>
      <c r="F26" s="329">
        <f t="shared" si="1"/>
        <v>0</v>
      </c>
      <c r="G26" s="203">
        <v>0</v>
      </c>
      <c r="H26" s="119">
        <v>0.05</v>
      </c>
      <c r="I26" s="211">
        <v>0</v>
      </c>
    </row>
    <row r="27" spans="1:11">
      <c r="A27" s="137"/>
      <c r="B27" s="137"/>
      <c r="C27" s="210"/>
      <c r="D27" s="202">
        <v>0</v>
      </c>
      <c r="E27" s="202">
        <v>0</v>
      </c>
      <c r="F27" s="329">
        <f t="shared" si="1"/>
        <v>0</v>
      </c>
      <c r="G27" s="203">
        <v>0</v>
      </c>
      <c r="H27" s="119">
        <v>0.05</v>
      </c>
      <c r="I27" s="211">
        <v>0</v>
      </c>
    </row>
    <row r="28" spans="1:11">
      <c r="A28" s="137"/>
      <c r="B28" s="137"/>
      <c r="C28" s="210"/>
      <c r="D28" s="202">
        <v>0</v>
      </c>
      <c r="E28" s="202">
        <v>0</v>
      </c>
      <c r="F28" s="329">
        <f t="shared" si="1"/>
        <v>0</v>
      </c>
      <c r="G28" s="203">
        <v>0</v>
      </c>
      <c r="H28" s="119">
        <v>0.05</v>
      </c>
      <c r="I28" s="211">
        <v>0</v>
      </c>
    </row>
    <row r="29" spans="1:11">
      <c r="A29" s="137"/>
      <c r="B29" s="137"/>
      <c r="C29" s="210"/>
      <c r="D29" s="202">
        <v>0</v>
      </c>
      <c r="E29" s="202">
        <v>0</v>
      </c>
      <c r="F29" s="329">
        <f t="shared" si="1"/>
        <v>0</v>
      </c>
      <c r="G29" s="203">
        <v>0</v>
      </c>
      <c r="H29" s="119">
        <v>0.05</v>
      </c>
      <c r="I29" s="211">
        <v>0</v>
      </c>
    </row>
    <row r="30" spans="1:11">
      <c r="A30" s="137"/>
      <c r="B30" s="137"/>
      <c r="C30" s="210"/>
      <c r="D30" s="202">
        <v>0</v>
      </c>
      <c r="E30" s="202">
        <v>0</v>
      </c>
      <c r="F30" s="329">
        <f t="shared" si="1"/>
        <v>0</v>
      </c>
      <c r="G30" s="203">
        <v>0</v>
      </c>
      <c r="H30" s="119">
        <v>0.05</v>
      </c>
      <c r="I30" s="211">
        <v>0</v>
      </c>
    </row>
    <row r="31" spans="1:11">
      <c r="A31" s="137"/>
      <c r="B31" s="137"/>
      <c r="C31" s="210"/>
      <c r="D31" s="202">
        <v>0</v>
      </c>
      <c r="E31" s="202">
        <v>0</v>
      </c>
      <c r="F31" s="329">
        <f t="shared" si="1"/>
        <v>0</v>
      </c>
      <c r="G31" s="203">
        <v>0</v>
      </c>
      <c r="H31" s="119">
        <v>0.05</v>
      </c>
      <c r="I31" s="211">
        <v>0</v>
      </c>
    </row>
    <row r="32" spans="1:11">
      <c r="A32" s="137"/>
      <c r="B32" s="137"/>
      <c r="C32" s="210" t="s">
        <v>353</v>
      </c>
      <c r="D32" s="202">
        <v>0</v>
      </c>
      <c r="E32" s="202">
        <v>0</v>
      </c>
      <c r="F32" s="329">
        <f t="shared" si="1"/>
        <v>0</v>
      </c>
      <c r="G32" s="207">
        <v>0</v>
      </c>
    </row>
    <row r="33" spans="1:9">
      <c r="A33" s="137"/>
      <c r="B33" s="137"/>
    </row>
    <row r="34" spans="1:9">
      <c r="A34" s="53" t="s">
        <v>17</v>
      </c>
      <c r="B34" s="53"/>
      <c r="D34" s="118">
        <f>SUM(D35:D44)</f>
        <v>0</v>
      </c>
      <c r="E34" s="118">
        <f>SUM(E35:E44)</f>
        <v>0</v>
      </c>
      <c r="F34" s="118">
        <f>SUM(F35:F44)</f>
        <v>0</v>
      </c>
      <c r="G34" s="118">
        <f>SUM(G35:G44)</f>
        <v>0</v>
      </c>
      <c r="H34" s="119">
        <v>0.3</v>
      </c>
      <c r="I34" s="211">
        <v>0</v>
      </c>
    </row>
    <row r="35" spans="1:9">
      <c r="A35" s="137"/>
      <c r="B35" s="137"/>
      <c r="C35" s="210"/>
      <c r="D35" s="202">
        <v>0</v>
      </c>
      <c r="E35" s="202">
        <v>0</v>
      </c>
      <c r="F35" s="329">
        <f>D35+E35</f>
        <v>0</v>
      </c>
      <c r="G35" s="198">
        <v>0</v>
      </c>
      <c r="H35" s="119">
        <v>0.05</v>
      </c>
      <c r="I35" s="211">
        <v>0</v>
      </c>
    </row>
    <row r="36" spans="1:9">
      <c r="A36" s="137"/>
      <c r="B36" s="137"/>
      <c r="C36" s="210"/>
      <c r="D36" s="202">
        <v>0</v>
      </c>
      <c r="E36" s="202">
        <v>0</v>
      </c>
      <c r="F36" s="329">
        <f t="shared" ref="F36:F44" si="2">D36+E36</f>
        <v>0</v>
      </c>
      <c r="G36" s="198">
        <v>0</v>
      </c>
      <c r="H36" s="119">
        <v>0.05</v>
      </c>
      <c r="I36" s="211">
        <v>0</v>
      </c>
    </row>
    <row r="37" spans="1:9">
      <c r="A37" s="137"/>
      <c r="B37" s="137"/>
      <c r="C37" s="210"/>
      <c r="D37" s="202">
        <v>0</v>
      </c>
      <c r="E37" s="202">
        <v>0</v>
      </c>
      <c r="F37" s="329">
        <f t="shared" si="2"/>
        <v>0</v>
      </c>
      <c r="G37" s="198">
        <v>0</v>
      </c>
      <c r="H37" s="119">
        <v>0.05</v>
      </c>
      <c r="I37" s="211">
        <v>0</v>
      </c>
    </row>
    <row r="38" spans="1:9">
      <c r="A38" s="137"/>
      <c r="B38" s="137"/>
      <c r="C38" s="210"/>
      <c r="D38" s="202">
        <v>0</v>
      </c>
      <c r="E38" s="202">
        <v>0</v>
      </c>
      <c r="F38" s="329">
        <f t="shared" si="2"/>
        <v>0</v>
      </c>
      <c r="G38" s="198">
        <v>0</v>
      </c>
      <c r="H38" s="119">
        <v>0.05</v>
      </c>
      <c r="I38" s="211">
        <v>0</v>
      </c>
    </row>
    <row r="39" spans="1:9">
      <c r="A39" s="137"/>
      <c r="B39" s="137"/>
      <c r="C39" s="210"/>
      <c r="D39" s="202">
        <v>0</v>
      </c>
      <c r="E39" s="202">
        <v>0</v>
      </c>
      <c r="F39" s="329">
        <f t="shared" si="2"/>
        <v>0</v>
      </c>
      <c r="G39" s="198">
        <v>0</v>
      </c>
      <c r="H39" s="119">
        <v>0.05</v>
      </c>
      <c r="I39" s="211">
        <v>0</v>
      </c>
    </row>
    <row r="40" spans="1:9">
      <c r="A40" s="137"/>
      <c r="B40" s="137"/>
      <c r="C40" s="210"/>
      <c r="D40" s="202">
        <v>0</v>
      </c>
      <c r="E40" s="202">
        <v>0</v>
      </c>
      <c r="F40" s="329">
        <f t="shared" si="2"/>
        <v>0</v>
      </c>
      <c r="G40" s="198">
        <v>0</v>
      </c>
      <c r="H40" s="119">
        <v>0.05</v>
      </c>
      <c r="I40" s="211">
        <v>0</v>
      </c>
    </row>
    <row r="41" spans="1:9">
      <c r="A41" s="137"/>
      <c r="B41" s="137"/>
      <c r="C41" s="210"/>
      <c r="D41" s="202">
        <v>0</v>
      </c>
      <c r="E41" s="202">
        <v>0</v>
      </c>
      <c r="F41" s="329">
        <f t="shared" si="2"/>
        <v>0</v>
      </c>
      <c r="G41" s="198">
        <v>0</v>
      </c>
      <c r="H41" s="119">
        <v>0.05</v>
      </c>
      <c r="I41" s="211">
        <v>0</v>
      </c>
    </row>
    <row r="42" spans="1:9">
      <c r="A42" s="137"/>
      <c r="B42" s="137"/>
      <c r="C42" s="210"/>
      <c r="D42" s="202">
        <v>0</v>
      </c>
      <c r="E42" s="202">
        <v>0</v>
      </c>
      <c r="F42" s="329">
        <f t="shared" si="2"/>
        <v>0</v>
      </c>
      <c r="G42" s="198">
        <v>0</v>
      </c>
      <c r="H42" s="119">
        <v>0.05</v>
      </c>
      <c r="I42" s="211">
        <v>0</v>
      </c>
    </row>
    <row r="43" spans="1:9">
      <c r="A43" s="137"/>
      <c r="B43" s="137"/>
      <c r="C43" s="210"/>
      <c r="D43" s="202">
        <v>0</v>
      </c>
      <c r="E43" s="202">
        <v>0</v>
      </c>
      <c r="F43" s="329">
        <f t="shared" si="2"/>
        <v>0</v>
      </c>
      <c r="G43" s="198">
        <v>0</v>
      </c>
      <c r="H43" s="119">
        <v>0.05</v>
      </c>
      <c r="I43" s="211">
        <v>0</v>
      </c>
    </row>
    <row r="44" spans="1:9">
      <c r="A44" s="137"/>
      <c r="B44" s="137"/>
      <c r="C44" s="210" t="s">
        <v>353</v>
      </c>
      <c r="D44" s="202">
        <v>0</v>
      </c>
      <c r="E44" s="202">
        <v>0</v>
      </c>
      <c r="F44" s="329">
        <f t="shared" si="2"/>
        <v>0</v>
      </c>
      <c r="G44" s="198">
        <v>0</v>
      </c>
    </row>
    <row r="45" spans="1:9">
      <c r="A45" s="137"/>
      <c r="B45" s="137"/>
    </row>
    <row r="46" spans="1:9">
      <c r="A46" s="124" t="s">
        <v>358</v>
      </c>
      <c r="B46" s="124"/>
      <c r="C46" s="148"/>
      <c r="D46" s="118">
        <f>D10+D22+D34</f>
        <v>0</v>
      </c>
      <c r="E46" s="118">
        <f>E10+E22+E34</f>
        <v>0</v>
      </c>
      <c r="F46" s="118">
        <f>F10+F22+F34</f>
        <v>0</v>
      </c>
      <c r="G46" s="118">
        <f>G10+G22+G34</f>
        <v>0</v>
      </c>
    </row>
    <row r="47" spans="1:9">
      <c r="F47" s="65"/>
      <c r="G47" s="65"/>
    </row>
    <row r="48" spans="1:9">
      <c r="A48" s="513" t="s">
        <v>375</v>
      </c>
      <c r="B48" s="513"/>
      <c r="C48" s="513"/>
      <c r="D48" s="204"/>
      <c r="E48" s="204"/>
      <c r="F48" s="180"/>
      <c r="G48" s="180"/>
      <c r="H48" s="106"/>
    </row>
    <row r="49" spans="1:11">
      <c r="A49" s="204"/>
      <c r="B49" s="204"/>
      <c r="C49" s="204"/>
      <c r="D49" s="204"/>
      <c r="E49" s="204"/>
      <c r="F49" s="180"/>
      <c r="G49" s="180"/>
      <c r="H49" s="126"/>
      <c r="I49" s="53"/>
    </row>
    <row r="50" spans="1:11">
      <c r="A50" s="106"/>
      <c r="B50" s="106"/>
      <c r="C50" s="106"/>
      <c r="D50" s="106"/>
      <c r="E50" s="106"/>
      <c r="F50" s="106"/>
      <c r="G50" s="106"/>
      <c r="H50" s="106"/>
    </row>
    <row r="51" spans="1:11" ht="38.25">
      <c r="B51" s="302" t="s">
        <v>382</v>
      </c>
      <c r="C51" s="302" t="s">
        <v>376</v>
      </c>
      <c r="D51" s="302" t="s">
        <v>377</v>
      </c>
      <c r="E51" s="302" t="s">
        <v>461</v>
      </c>
      <c r="F51" s="302" t="s">
        <v>378</v>
      </c>
      <c r="G51" s="302" t="s">
        <v>379</v>
      </c>
      <c r="H51" s="315" t="s">
        <v>381</v>
      </c>
      <c r="I51" s="303" t="s">
        <v>462</v>
      </c>
      <c r="J51" s="106"/>
    </row>
    <row r="52" spans="1:11">
      <c r="B52" s="305"/>
      <c r="C52" s="305"/>
      <c r="D52" s="305"/>
      <c r="E52" s="305"/>
      <c r="F52" s="306"/>
      <c r="G52" s="306"/>
      <c r="H52" s="306"/>
      <c r="I52" s="305"/>
      <c r="J52" s="113"/>
      <c r="K52" s="106"/>
    </row>
    <row r="53" spans="1:11">
      <c r="B53" s="305"/>
      <c r="C53" s="305"/>
      <c r="D53" s="305"/>
      <c r="E53" s="305"/>
      <c r="F53" s="306"/>
      <c r="G53" s="306"/>
      <c r="H53" s="306"/>
      <c r="I53" s="305"/>
      <c r="J53" s="106"/>
    </row>
    <row r="54" spans="1:11">
      <c r="B54" s="305"/>
      <c r="C54" s="305"/>
      <c r="D54" s="305"/>
      <c r="E54" s="305"/>
      <c r="F54" s="306"/>
      <c r="G54" s="306"/>
      <c r="H54" s="306"/>
      <c r="I54" s="305"/>
      <c r="J54" s="106"/>
    </row>
    <row r="55" spans="1:11">
      <c r="B55" s="305"/>
      <c r="C55" s="305"/>
      <c r="D55" s="305"/>
      <c r="E55" s="305"/>
      <c r="F55" s="306"/>
      <c r="G55" s="306"/>
      <c r="H55" s="306"/>
      <c r="I55" s="305"/>
      <c r="J55" s="106"/>
    </row>
    <row r="56" spans="1:11">
      <c r="B56" s="305"/>
      <c r="C56" s="305"/>
      <c r="D56" s="305"/>
      <c r="E56" s="305"/>
      <c r="F56" s="306"/>
      <c r="G56" s="306"/>
      <c r="H56" s="306"/>
      <c r="I56" s="305"/>
      <c r="J56" s="106"/>
    </row>
    <row r="57" spans="1:11">
      <c r="B57" s="305"/>
      <c r="C57" s="305"/>
      <c r="D57" s="305"/>
      <c r="E57" s="305"/>
      <c r="F57" s="306"/>
      <c r="G57" s="306"/>
      <c r="H57" s="306"/>
      <c r="I57" s="305"/>
      <c r="J57" s="106"/>
    </row>
    <row r="58" spans="1:11">
      <c r="B58" s="305"/>
      <c r="C58" s="305"/>
      <c r="D58" s="305"/>
      <c r="E58" s="305"/>
      <c r="F58" s="306"/>
      <c r="G58" s="306"/>
      <c r="H58" s="306"/>
      <c r="I58" s="305"/>
      <c r="J58" s="106"/>
    </row>
    <row r="59" spans="1:11">
      <c r="B59" s="305"/>
      <c r="C59" s="305"/>
      <c r="D59" s="305"/>
      <c r="E59" s="305"/>
      <c r="F59" s="306"/>
      <c r="G59" s="306"/>
      <c r="H59" s="306"/>
      <c r="I59" s="305"/>
      <c r="J59" s="106"/>
    </row>
    <row r="60" spans="1:11">
      <c r="B60" s="305"/>
      <c r="C60" s="305"/>
      <c r="D60" s="305"/>
      <c r="E60" s="305"/>
      <c r="F60" s="306"/>
      <c r="G60" s="306"/>
      <c r="H60" s="306"/>
      <c r="I60" s="305"/>
      <c r="J60" s="106"/>
    </row>
    <row r="61" spans="1:11">
      <c r="B61" s="305"/>
      <c r="C61" s="305"/>
      <c r="D61" s="305"/>
      <c r="E61" s="305"/>
      <c r="F61" s="306"/>
      <c r="G61" s="306"/>
      <c r="H61" s="306"/>
      <c r="I61" s="305"/>
      <c r="J61" s="106"/>
    </row>
    <row r="62" spans="1:11">
      <c r="B62" s="305"/>
      <c r="C62" s="305"/>
      <c r="D62" s="305"/>
      <c r="E62" s="305"/>
      <c r="F62" s="306"/>
      <c r="G62" s="306"/>
      <c r="H62" s="306"/>
      <c r="I62" s="305"/>
      <c r="J62" s="106"/>
    </row>
    <row r="63" spans="1:11">
      <c r="B63" s="305"/>
      <c r="C63" s="305"/>
      <c r="D63" s="305"/>
      <c r="E63" s="305"/>
      <c r="F63" s="306"/>
      <c r="G63" s="306"/>
      <c r="H63" s="306"/>
      <c r="I63" s="305"/>
      <c r="J63" s="106"/>
    </row>
    <row r="64" spans="1:11">
      <c r="B64" s="305"/>
      <c r="C64" s="305"/>
      <c r="D64" s="305"/>
      <c r="E64" s="305"/>
      <c r="F64" s="306"/>
      <c r="G64" s="306"/>
      <c r="H64" s="306"/>
      <c r="I64" s="305"/>
      <c r="J64" s="106"/>
    </row>
    <row r="65" spans="1:10">
      <c r="B65" s="305"/>
      <c r="C65" s="305"/>
      <c r="D65" s="305"/>
      <c r="E65" s="305"/>
      <c r="F65" s="306"/>
      <c r="G65" s="306"/>
      <c r="H65" s="306"/>
      <c r="I65" s="305"/>
      <c r="J65" s="106"/>
    </row>
    <row r="66" spans="1:10">
      <c r="B66" s="305"/>
      <c r="C66" s="305"/>
      <c r="D66" s="305"/>
      <c r="E66" s="305"/>
      <c r="F66" s="306"/>
      <c r="G66" s="306"/>
      <c r="H66" s="306"/>
      <c r="I66" s="305"/>
      <c r="J66" s="106"/>
    </row>
    <row r="67" spans="1:10">
      <c r="B67" s="305"/>
      <c r="C67" s="305"/>
      <c r="D67" s="305"/>
      <c r="E67" s="305"/>
      <c r="F67" s="306"/>
      <c r="G67" s="306"/>
      <c r="H67" s="306"/>
      <c r="I67" s="305"/>
      <c r="J67" s="106"/>
    </row>
    <row r="68" spans="1:10">
      <c r="B68" s="305"/>
      <c r="C68" s="305"/>
      <c r="D68" s="305"/>
      <c r="E68" s="305"/>
      <c r="F68" s="306"/>
      <c r="G68" s="306"/>
      <c r="H68" s="306"/>
      <c r="I68" s="305"/>
      <c r="J68" s="106"/>
    </row>
    <row r="69" spans="1:10">
      <c r="B69" s="305"/>
      <c r="C69" s="305"/>
      <c r="D69" s="305"/>
      <c r="E69" s="305"/>
      <c r="F69" s="306"/>
      <c r="G69" s="306"/>
      <c r="H69" s="306"/>
      <c r="I69" s="305"/>
      <c r="J69" s="106"/>
    </row>
    <row r="70" spans="1:10">
      <c r="B70" s="305"/>
      <c r="C70" s="305"/>
      <c r="D70" s="305"/>
      <c r="E70" s="305"/>
      <c r="F70" s="306"/>
      <c r="G70" s="306"/>
      <c r="H70" s="306"/>
      <c r="I70" s="305"/>
      <c r="J70" s="106"/>
    </row>
    <row r="71" spans="1:10">
      <c r="B71" s="309"/>
      <c r="C71" s="309"/>
      <c r="D71" s="309"/>
      <c r="E71" s="309"/>
      <c r="F71" s="310"/>
      <c r="G71" s="310"/>
      <c r="H71" s="310"/>
      <c r="I71" s="309"/>
      <c r="J71" s="106"/>
    </row>
    <row r="72" spans="1:10">
      <c r="A72" s="106"/>
      <c r="B72" s="106"/>
      <c r="C72" s="106"/>
      <c r="D72" s="106"/>
      <c r="E72" s="106"/>
      <c r="F72" s="106"/>
      <c r="G72" s="106"/>
      <c r="H72" s="106"/>
    </row>
    <row r="73" spans="1:10">
      <c r="A73" s="106"/>
      <c r="B73" s="106"/>
      <c r="C73" s="106"/>
      <c r="D73" s="106"/>
      <c r="E73" s="106"/>
      <c r="F73" s="106"/>
      <c r="G73" s="106"/>
      <c r="H73" s="106"/>
    </row>
    <row r="74" spans="1:10" ht="13.5" thickBot="1">
      <c r="A74" s="106"/>
      <c r="B74" s="106"/>
      <c r="C74" s="106"/>
      <c r="D74" s="106"/>
      <c r="E74" s="106"/>
      <c r="F74" s="106"/>
      <c r="G74" s="106"/>
      <c r="H74" s="313" t="s">
        <v>300</v>
      </c>
      <c r="I74" s="314"/>
    </row>
    <row r="75" spans="1:10" ht="13.5" thickTop="1"/>
    <row r="76" spans="1:10">
      <c r="A76" s="271" t="s">
        <v>380</v>
      </c>
      <c r="B76" s="272"/>
      <c r="C76" s="272"/>
      <c r="D76" s="272"/>
      <c r="E76" s="272"/>
      <c r="F76" s="272"/>
      <c r="G76" s="272"/>
    </row>
    <row r="77" spans="1:10">
      <c r="A77" s="272"/>
      <c r="B77" s="272"/>
      <c r="C77" s="272"/>
      <c r="D77" s="272"/>
      <c r="E77" s="272"/>
      <c r="F77" s="272"/>
      <c r="G77" s="272"/>
    </row>
    <row r="78" spans="1:10">
      <c r="A78" s="272"/>
      <c r="B78" s="272"/>
      <c r="C78" s="272"/>
      <c r="D78" s="272"/>
      <c r="E78" s="272"/>
      <c r="F78" s="272"/>
      <c r="G78" s="272"/>
    </row>
    <row r="79" spans="1:10">
      <c r="A79" s="272"/>
      <c r="B79" s="272"/>
      <c r="C79" s="272"/>
      <c r="D79" s="272"/>
      <c r="E79" s="272"/>
      <c r="F79" s="272"/>
      <c r="G79" s="272"/>
    </row>
    <row r="80" spans="1:10">
      <c r="A80" s="272"/>
      <c r="B80" s="272"/>
      <c r="C80" s="272"/>
      <c r="D80" s="272"/>
      <c r="E80" s="272"/>
      <c r="F80" s="272"/>
      <c r="G80" s="272"/>
    </row>
    <row r="81" spans="1:7">
      <c r="A81" s="272"/>
      <c r="B81" s="272"/>
      <c r="C81" s="272"/>
      <c r="D81" s="272"/>
      <c r="E81" s="272"/>
      <c r="F81" s="272"/>
      <c r="G81" s="272"/>
    </row>
    <row r="82" spans="1:7">
      <c r="A82" s="272"/>
      <c r="B82" s="272"/>
      <c r="C82" s="272"/>
      <c r="D82" s="272"/>
      <c r="E82" s="272"/>
      <c r="F82" s="272"/>
      <c r="G82" s="272"/>
    </row>
    <row r="83" spans="1:7">
      <c r="A83" s="272"/>
      <c r="B83" s="272"/>
      <c r="C83" s="272"/>
      <c r="D83" s="272"/>
      <c r="E83" s="272"/>
      <c r="F83" s="272"/>
      <c r="G83" s="272"/>
    </row>
    <row r="84" spans="1:7">
      <c r="A84" s="272"/>
      <c r="B84" s="272"/>
      <c r="C84" s="272"/>
      <c r="D84" s="272"/>
      <c r="E84" s="272"/>
      <c r="F84" s="272"/>
      <c r="G84" s="272"/>
    </row>
    <row r="85" spans="1:7">
      <c r="A85" s="272"/>
      <c r="B85" s="272"/>
      <c r="C85" s="272"/>
      <c r="D85" s="272"/>
      <c r="E85" s="272"/>
      <c r="F85" s="272"/>
      <c r="G85" s="272"/>
    </row>
    <row r="86" spans="1:7">
      <c r="A86" s="272"/>
      <c r="B86" s="272"/>
      <c r="C86" s="272"/>
      <c r="D86" s="272"/>
      <c r="E86" s="272"/>
      <c r="F86" s="272"/>
      <c r="G86" s="272"/>
    </row>
    <row r="87" spans="1:7">
      <c r="A87" s="272"/>
      <c r="B87" s="272"/>
      <c r="C87" s="272"/>
      <c r="D87" s="272"/>
      <c r="E87" s="272"/>
      <c r="F87" s="272"/>
      <c r="G87" s="272"/>
    </row>
    <row r="88" spans="1:7">
      <c r="A88" s="272"/>
      <c r="B88" s="272"/>
      <c r="C88" s="272"/>
      <c r="D88" s="272"/>
      <c r="E88" s="272"/>
      <c r="F88" s="272"/>
      <c r="G88" s="272"/>
    </row>
  </sheetData>
  <protectedRanges>
    <protectedRange sqref="A76:G88" name="Range3"/>
    <protectedRange sqref="C10:I46" name="Range1"/>
    <protectedRange sqref="B52:I71" name="Range2"/>
  </protectedRanges>
  <customSheetViews>
    <customSheetView guid="{F0C1927A-B995-4F6F-ACAC-9BC2D4009037}" scale="60" showPageBreaks="1" showGridLines="0" printArea="1" view="pageBreakPreview">
      <selection activeCell="H6" sqref="H6"/>
      <pageMargins left="0.74803149606299213" right="0.74803149606299213" top="0.98425196850393704" bottom="1.1811023622047245" header="0.51181102362204722" footer="0.51181102362204722"/>
      <pageSetup paperSize="9" scale="60" fitToHeight="2" orientation="portrait" r:id="rId1"/>
      <headerFooter alignWithMargins="0"/>
    </customSheetView>
    <customSheetView guid="{199CEFA0-8D04-4A93-9AA6-2E20B3E1092B}" scale="80" showPageBreaks="1" showGridLines="0" printArea="1">
      <selection activeCell="H6" sqref="H6"/>
      <pageMargins left="0.75" right="0.75" top="1" bottom="1.19" header="0.5" footer="0.5"/>
      <pageSetup paperSize="9" scale="61" fitToHeight="2" orientation="landscape" horizontalDpi="4294967294" r:id="rId2"/>
      <headerFooter alignWithMargins="0"/>
    </customSheetView>
    <customSheetView guid="{9A5D5453-84DD-4CCE-8674-A7AA0B8DD145}" scale="80" showGridLines="0">
      <selection activeCell="H6" sqref="H6"/>
      <pageMargins left="0.75" right="0.75" top="1" bottom="1.19" header="0.5" footer="0.5"/>
      <pageSetup paperSize="9" scale="61" fitToHeight="2" orientation="landscape" horizontalDpi="4294967294" r:id="rId3"/>
      <headerFooter alignWithMargins="0"/>
    </customSheetView>
    <customSheetView guid="{7DDA6EA3-477D-4464-9759-C3BA585A6728}" scale="60" showPageBreaks="1" showGridLines="0" printArea="1" view="pageBreakPreview">
      <selection activeCell="H6" sqref="H6"/>
      <pageMargins left="0.74803149606299213" right="0.74803149606299213" top="0.98425196850393704" bottom="1.1811023622047245" header="0.51181102362204722" footer="0.51181102362204722"/>
      <pageSetup paperSize="9" scale="60" fitToHeight="2" orientation="portrait" r:id="rId4"/>
      <headerFooter alignWithMargins="0"/>
    </customSheetView>
  </customSheetViews>
  <mergeCells count="6">
    <mergeCell ref="A48:C48"/>
    <mergeCell ref="A7:C7"/>
    <mergeCell ref="A1:I1"/>
    <mergeCell ref="A2:I2"/>
    <mergeCell ref="A3:I3"/>
    <mergeCell ref="A4:I4"/>
  </mergeCells>
  <phoneticPr fontId="16" type="noConversion"/>
  <dataValidations count="1">
    <dataValidation allowBlank="1" showDropDown="1" showInputMessage="1" promptTitle="Choose business class" sqref="B52:D71 G52:H71"/>
  </dataValidations>
  <pageMargins left="0.74803149606299213" right="0.74803149606299213" top="0.98425196850393704" bottom="1.1811023622047245" header="0.51181102362204722" footer="0.51181102362204722"/>
  <pageSetup paperSize="9" scale="60" fitToHeight="2" orientation="portrait" r:id="rId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49"/>
  <sheetViews>
    <sheetView showGridLines="0" view="pageBreakPreview" zoomScale="60" zoomScaleNormal="90" workbookViewId="0">
      <selection activeCell="E6" sqref="E6"/>
    </sheetView>
  </sheetViews>
  <sheetFormatPr defaultRowHeight="12.75"/>
  <cols>
    <col min="1" max="1" width="12.7109375" customWidth="1"/>
    <col min="2" max="2" width="62.140625" customWidth="1"/>
    <col min="3" max="6" width="14.7109375" customWidth="1"/>
  </cols>
  <sheetData>
    <row r="1" spans="1:8" ht="15" customHeight="1">
      <c r="A1" s="492" t="s">
        <v>43</v>
      </c>
      <c r="B1" s="493"/>
      <c r="C1" s="493"/>
      <c r="D1" s="493"/>
      <c r="E1" s="493"/>
      <c r="F1" s="494"/>
    </row>
    <row r="2" spans="1:8" ht="15" customHeight="1">
      <c r="A2" s="495" t="s">
        <v>400</v>
      </c>
      <c r="B2" s="496"/>
      <c r="C2" s="496"/>
      <c r="D2" s="496"/>
      <c r="E2" s="496"/>
      <c r="F2" s="497"/>
    </row>
    <row r="3" spans="1:8" ht="15" customHeight="1">
      <c r="A3" s="495" t="str">
        <f>"of "&amp;name</f>
        <v>of ABC Pension Fund</v>
      </c>
      <c r="B3" s="496"/>
      <c r="C3" s="496"/>
      <c r="D3" s="496"/>
      <c r="E3" s="496"/>
      <c r="F3" s="497"/>
    </row>
    <row r="4" spans="1:8" ht="15" customHeight="1">
      <c r="A4" s="476" t="str">
        <f>"as at the end of financial period "&amp;YEAR(YE)&amp;"/"&amp;MONTH(YE)&amp;"/"&amp;DAY(YE)</f>
        <v>as at the end of financial period 2007/12/31</v>
      </c>
      <c r="B4" s="477"/>
      <c r="C4" s="477"/>
      <c r="D4" s="477"/>
      <c r="E4" s="477"/>
      <c r="F4" s="478"/>
    </row>
    <row r="5" spans="1:8" ht="38.25" customHeight="1">
      <c r="A5" s="295"/>
      <c r="B5" s="295"/>
      <c r="C5" s="138" t="s">
        <v>142</v>
      </c>
      <c r="D5" s="127" t="s">
        <v>135</v>
      </c>
      <c r="E5" s="138" t="s">
        <v>548</v>
      </c>
      <c r="F5" s="138" t="s">
        <v>356</v>
      </c>
    </row>
    <row r="6" spans="1:8">
      <c r="A6" s="296"/>
      <c r="B6" s="296"/>
      <c r="C6" s="108" t="s">
        <v>460</v>
      </c>
      <c r="D6" s="109"/>
      <c r="E6" s="292"/>
      <c r="F6" s="292"/>
    </row>
    <row r="7" spans="1:8">
      <c r="A7" s="514">
        <v>1</v>
      </c>
      <c r="B7" s="515"/>
      <c r="C7" s="112">
        <v>2</v>
      </c>
      <c r="D7" s="112">
        <f>C7+1</f>
        <v>3</v>
      </c>
      <c r="E7" s="112">
        <f>D7+1</f>
        <v>4</v>
      </c>
      <c r="F7" s="112">
        <f>E7+1</f>
        <v>5</v>
      </c>
    </row>
    <row r="8" spans="1:8">
      <c r="A8" s="152"/>
      <c r="B8" s="152"/>
      <c r="C8" s="113"/>
      <c r="D8" s="113"/>
      <c r="E8" s="113"/>
      <c r="F8" s="180"/>
    </row>
    <row r="9" spans="1:8">
      <c r="A9" s="212" t="s">
        <v>395</v>
      </c>
      <c r="B9" s="152"/>
      <c r="C9" s="113"/>
      <c r="D9" s="113"/>
      <c r="E9" s="113"/>
      <c r="F9" s="180"/>
    </row>
    <row r="10" spans="1:8">
      <c r="A10" s="153" t="s">
        <v>394</v>
      </c>
      <c r="B10" s="154"/>
      <c r="C10" s="198">
        <v>0</v>
      </c>
      <c r="D10" s="198">
        <v>0</v>
      </c>
      <c r="E10" s="119">
        <v>0.05</v>
      </c>
      <c r="F10" s="211">
        <v>0</v>
      </c>
      <c r="H10" s="333"/>
    </row>
    <row r="11" spans="1:8" ht="15">
      <c r="A11" s="105"/>
      <c r="B11" s="105"/>
      <c r="C11" s="105"/>
      <c r="D11" s="105"/>
      <c r="E11" s="105"/>
      <c r="F11" s="105"/>
    </row>
    <row r="12" spans="1:8">
      <c r="A12" s="153" t="s">
        <v>141</v>
      </c>
      <c r="B12" s="153"/>
      <c r="C12" s="198">
        <v>0</v>
      </c>
      <c r="D12" s="198">
        <v>0</v>
      </c>
      <c r="E12" s="150">
        <v>2.5000000000000001E-2</v>
      </c>
      <c r="F12" s="211">
        <v>0</v>
      </c>
    </row>
    <row r="13" spans="1:8" ht="15">
      <c r="A13" s="156"/>
      <c r="B13" s="157"/>
      <c r="C13" s="158"/>
      <c r="D13" s="158"/>
      <c r="E13" s="159"/>
      <c r="F13" s="160"/>
    </row>
    <row r="14" spans="1:8" ht="15">
      <c r="A14" s="105"/>
      <c r="B14" s="105"/>
      <c r="C14" s="105"/>
      <c r="D14" s="105"/>
      <c r="E14" s="105"/>
      <c r="F14" s="105"/>
    </row>
    <row r="15" spans="1:8" ht="15.75" thickBot="1">
      <c r="C15" s="105"/>
      <c r="D15" s="105"/>
      <c r="E15" s="126" t="s">
        <v>300</v>
      </c>
      <c r="F15" s="54"/>
    </row>
    <row r="16" spans="1:8" ht="15.75" thickTop="1">
      <c r="C16" s="105"/>
      <c r="D16" s="105"/>
      <c r="E16" s="105"/>
      <c r="F16" s="105"/>
    </row>
    <row r="17" spans="1:6" ht="15">
      <c r="C17" s="105"/>
      <c r="D17" s="105"/>
      <c r="E17" s="105"/>
      <c r="F17" s="105"/>
    </row>
    <row r="18" spans="1:6" ht="15">
      <c r="C18" s="105"/>
      <c r="D18" s="105"/>
      <c r="E18" s="105"/>
      <c r="F18" s="105"/>
    </row>
    <row r="19" spans="1:6" ht="15">
      <c r="A19" s="105"/>
      <c r="B19" s="105"/>
      <c r="C19" s="105"/>
      <c r="D19" s="105"/>
      <c r="E19" s="105"/>
      <c r="F19" s="105"/>
    </row>
    <row r="20" spans="1:6" ht="15">
      <c r="A20" s="105"/>
      <c r="B20" s="105"/>
      <c r="C20" s="105"/>
      <c r="D20" s="105"/>
      <c r="E20" s="105"/>
      <c r="F20" s="105"/>
    </row>
    <row r="21" spans="1:6" ht="15">
      <c r="A21" s="105"/>
      <c r="B21" s="105"/>
      <c r="C21" s="105"/>
      <c r="D21" s="105"/>
      <c r="E21" s="105"/>
      <c r="F21" s="105"/>
    </row>
    <row r="22" spans="1:6" ht="15">
      <c r="A22" s="105"/>
      <c r="B22" s="105"/>
      <c r="C22" s="105"/>
      <c r="D22" s="105"/>
      <c r="E22" s="105"/>
      <c r="F22" s="105"/>
    </row>
    <row r="23" spans="1:6" ht="15">
      <c r="A23" s="105"/>
      <c r="B23" s="105"/>
      <c r="C23" s="105"/>
      <c r="D23" s="105"/>
      <c r="E23" s="105"/>
      <c r="F23" s="105"/>
    </row>
    <row r="24" spans="1:6" ht="15">
      <c r="A24" s="105"/>
      <c r="B24" s="105"/>
      <c r="C24" s="105"/>
      <c r="D24" s="105"/>
      <c r="E24" s="105"/>
      <c r="F24" s="105"/>
    </row>
    <row r="25" spans="1:6" ht="15">
      <c r="A25" s="105"/>
      <c r="B25" s="105"/>
      <c r="C25" s="105"/>
      <c r="D25" s="105"/>
      <c r="E25" s="105"/>
      <c r="F25" s="105"/>
    </row>
    <row r="26" spans="1:6" ht="15">
      <c r="A26" s="105"/>
      <c r="B26" s="105"/>
      <c r="C26" s="105"/>
      <c r="D26" s="105"/>
      <c r="E26" s="105"/>
      <c r="F26" s="105"/>
    </row>
    <row r="27" spans="1:6" ht="15">
      <c r="A27" s="105"/>
      <c r="B27" s="105"/>
      <c r="C27" s="105"/>
      <c r="D27" s="105"/>
      <c r="E27" s="105"/>
      <c r="F27" s="105"/>
    </row>
    <row r="28" spans="1:6" ht="15">
      <c r="A28" s="105"/>
      <c r="B28" s="105"/>
      <c r="C28" s="105"/>
      <c r="D28" s="105"/>
      <c r="E28" s="105"/>
      <c r="F28" s="105"/>
    </row>
    <row r="29" spans="1:6" ht="15">
      <c r="A29" s="105"/>
      <c r="B29" s="105"/>
      <c r="C29" s="105"/>
      <c r="D29" s="105"/>
      <c r="E29" s="105"/>
      <c r="F29" s="105"/>
    </row>
    <row r="30" spans="1:6" ht="15">
      <c r="A30" s="105"/>
      <c r="B30" s="105"/>
      <c r="C30" s="105"/>
      <c r="D30" s="105"/>
      <c r="E30" s="105"/>
      <c r="F30" s="105"/>
    </row>
    <row r="31" spans="1:6" ht="15">
      <c r="A31" s="105"/>
      <c r="B31" s="105"/>
      <c r="C31" s="105"/>
      <c r="D31" s="105"/>
      <c r="E31" s="105"/>
      <c r="F31" s="105"/>
    </row>
    <row r="32" spans="1:6" ht="15">
      <c r="A32" s="105"/>
      <c r="B32" s="105"/>
      <c r="C32" s="105"/>
      <c r="D32" s="105"/>
      <c r="E32" s="105"/>
      <c r="F32" s="105"/>
    </row>
    <row r="33" spans="1:6" ht="15">
      <c r="A33" s="105"/>
      <c r="B33" s="105"/>
      <c r="C33" s="105"/>
      <c r="D33" s="105"/>
      <c r="E33" s="105"/>
      <c r="F33" s="105"/>
    </row>
    <row r="34" spans="1:6" ht="15">
      <c r="A34" s="105"/>
      <c r="B34" s="105"/>
      <c r="C34" s="105"/>
      <c r="D34" s="105"/>
      <c r="E34" s="105"/>
      <c r="F34" s="105"/>
    </row>
    <row r="35" spans="1:6" ht="15">
      <c r="A35" s="105"/>
      <c r="B35" s="105"/>
      <c r="C35" s="105"/>
      <c r="D35" s="105"/>
      <c r="E35" s="105"/>
      <c r="F35" s="105"/>
    </row>
    <row r="36" spans="1:6" ht="15">
      <c r="A36" s="105"/>
      <c r="B36" s="105"/>
      <c r="C36" s="105"/>
      <c r="D36" s="105"/>
      <c r="E36" s="105"/>
      <c r="F36" s="105"/>
    </row>
    <row r="37" spans="1:6" ht="15">
      <c r="A37" s="105"/>
      <c r="B37" s="105"/>
      <c r="C37" s="105"/>
      <c r="D37" s="105"/>
      <c r="E37" s="105"/>
      <c r="F37" s="105"/>
    </row>
    <row r="38" spans="1:6" ht="15">
      <c r="A38" s="105"/>
      <c r="B38" s="105"/>
      <c r="C38" s="105"/>
      <c r="D38" s="105"/>
      <c r="E38" s="105"/>
      <c r="F38" s="105"/>
    </row>
    <row r="39" spans="1:6" ht="15">
      <c r="A39" s="105"/>
      <c r="B39" s="105"/>
      <c r="C39" s="105"/>
      <c r="D39" s="105"/>
      <c r="E39" s="105"/>
      <c r="F39" s="105"/>
    </row>
    <row r="40" spans="1:6" ht="15">
      <c r="A40" s="105"/>
      <c r="B40" s="105"/>
      <c r="C40" s="105"/>
      <c r="D40" s="105"/>
      <c r="E40" s="105"/>
      <c r="F40" s="105"/>
    </row>
    <row r="41" spans="1:6" ht="15">
      <c r="A41" s="105"/>
      <c r="B41" s="105"/>
      <c r="C41" s="105"/>
      <c r="D41" s="105"/>
      <c r="E41" s="105"/>
      <c r="F41" s="105"/>
    </row>
    <row r="42" spans="1:6" ht="15">
      <c r="A42" s="105"/>
      <c r="B42" s="105"/>
      <c r="C42" s="105"/>
      <c r="D42" s="105"/>
      <c r="E42" s="105"/>
      <c r="F42" s="105"/>
    </row>
    <row r="43" spans="1:6" ht="15">
      <c r="A43" s="105"/>
      <c r="B43" s="105"/>
      <c r="C43" s="105"/>
      <c r="D43" s="105"/>
      <c r="E43" s="105"/>
      <c r="F43" s="105"/>
    </row>
    <row r="44" spans="1:6" ht="15">
      <c r="A44" s="105"/>
      <c r="B44" s="105"/>
      <c r="C44" s="105"/>
      <c r="D44" s="105"/>
      <c r="E44" s="105"/>
      <c r="F44" s="105"/>
    </row>
    <row r="45" spans="1:6" ht="15">
      <c r="A45" s="105"/>
      <c r="B45" s="105"/>
      <c r="C45" s="105"/>
      <c r="D45" s="105"/>
      <c r="E45" s="105"/>
      <c r="F45" s="105"/>
    </row>
    <row r="46" spans="1:6" ht="15">
      <c r="A46" s="105"/>
      <c r="B46" s="105"/>
      <c r="C46" s="105"/>
      <c r="D46" s="105"/>
      <c r="E46" s="105"/>
      <c r="F46" s="105"/>
    </row>
    <row r="47" spans="1:6" ht="15">
      <c r="A47" s="105"/>
      <c r="B47" s="105"/>
      <c r="C47" s="105"/>
      <c r="D47" s="105"/>
      <c r="E47" s="105"/>
      <c r="F47" s="105"/>
    </row>
    <row r="48" spans="1:6" ht="15">
      <c r="A48" s="105"/>
      <c r="B48" s="105"/>
      <c r="C48" s="105"/>
      <c r="D48" s="105"/>
      <c r="E48" s="105"/>
      <c r="F48" s="105"/>
    </row>
    <row r="49" spans="1:6" ht="15">
      <c r="A49" s="105"/>
      <c r="B49" s="105"/>
      <c r="C49" s="105"/>
      <c r="D49" s="105"/>
      <c r="E49" s="105"/>
      <c r="F49" s="105"/>
    </row>
  </sheetData>
  <protectedRanges>
    <protectedRange sqref="C10:F12" name="Range1"/>
  </protectedRanges>
  <customSheetViews>
    <customSheetView guid="{F0C1927A-B995-4F6F-ACAC-9BC2D4009037}" scale="60" showPageBreaks="1" showGridLines="0" fitToPage="1" printArea="1" view="pageBreakPreview">
      <selection activeCell="E6" sqref="E6"/>
      <pageMargins left="0.75" right="0.75" top="1" bottom="1" header="0.5" footer="0.5"/>
      <pageSetup paperSize="9" scale="99" orientation="landscape" r:id="rId1"/>
      <headerFooter alignWithMargins="0"/>
    </customSheetView>
    <customSheetView guid="{199CEFA0-8D04-4A93-9AA6-2E20B3E1092B}" scale="90" showPageBreaks="1" showGridLines="0" fitToPage="1" printArea="1">
      <selection activeCell="E6" sqref="E6"/>
      <pageMargins left="0.75" right="0.75" top="1" bottom="1" header="0.5" footer="0.5"/>
      <pageSetup paperSize="9" scale="99" orientation="landscape" horizontalDpi="4294967294" r:id="rId2"/>
      <headerFooter alignWithMargins="0"/>
    </customSheetView>
    <customSheetView guid="{9A5D5453-84DD-4CCE-8674-A7AA0B8DD145}" scale="90" showGridLines="0" fitToPage="1">
      <selection activeCell="E6" sqref="E6"/>
      <pageMargins left="0.75" right="0.75" top="1" bottom="1" header="0.5" footer="0.5"/>
      <pageSetup paperSize="9" scale="99" orientation="landscape" horizontalDpi="4294967294" r:id="rId3"/>
      <headerFooter alignWithMargins="0"/>
    </customSheetView>
    <customSheetView guid="{7DDA6EA3-477D-4464-9759-C3BA585A6728}" scale="60" showPageBreaks="1" showGridLines="0" fitToPage="1" printArea="1" view="pageBreakPreview">
      <selection activeCell="E6" sqref="E6"/>
      <pageMargins left="0.75" right="0.75" top="1" bottom="1" header="0.5" footer="0.5"/>
      <pageSetup paperSize="9" scale="99" orientation="landscape" r:id="rId4"/>
      <headerFooter alignWithMargins="0"/>
    </customSheetView>
  </customSheetViews>
  <mergeCells count="5">
    <mergeCell ref="A7:B7"/>
    <mergeCell ref="A1:F1"/>
    <mergeCell ref="A2:F2"/>
    <mergeCell ref="A3:F3"/>
    <mergeCell ref="A4:F4"/>
  </mergeCells>
  <phoneticPr fontId="16" type="noConversion"/>
  <pageMargins left="0.75" right="0.75" top="1" bottom="1" header="0.5" footer="0.5"/>
  <pageSetup paperSize="9" scale="99" orientation="landscape"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4"/>
  <sheetViews>
    <sheetView showGridLines="0" view="pageBreakPreview" topLeftCell="A16" zoomScale="90" zoomScaleNormal="100" zoomScaleSheetLayoutView="90" workbookViewId="0">
      <selection activeCell="B27" sqref="B27"/>
    </sheetView>
  </sheetViews>
  <sheetFormatPr defaultRowHeight="12.75"/>
  <cols>
    <col min="1" max="1" width="11.85546875" style="222" customWidth="1"/>
    <col min="2" max="2" width="62.85546875" style="222" customWidth="1"/>
    <col min="3" max="4" width="11.85546875" style="222" customWidth="1"/>
    <col min="5" max="5" width="165.5703125" style="222" bestFit="1" customWidth="1"/>
    <col min="6" max="16384" width="9.140625" style="222"/>
  </cols>
  <sheetData>
    <row r="1" spans="1:2" ht="18">
      <c r="A1" s="405"/>
      <c r="B1" s="406"/>
    </row>
    <row r="2" spans="1:2" ht="18">
      <c r="A2" s="407" t="s">
        <v>543</v>
      </c>
      <c r="B2" s="408"/>
    </row>
    <row r="3" spans="1:2" ht="18">
      <c r="A3" s="409" t="str">
        <f>UPPER(""&amp;name)</f>
        <v>ABC PENSION FUND</v>
      </c>
      <c r="B3" s="410"/>
    </row>
    <row r="4" spans="1:2" ht="13.5" thickBot="1">
      <c r="A4" s="389" t="s">
        <v>178</v>
      </c>
      <c r="B4" s="390" t="s">
        <v>179</v>
      </c>
    </row>
    <row r="5" spans="1:2" ht="40.5" customHeight="1" thickTop="1">
      <c r="A5" s="230">
        <v>1</v>
      </c>
      <c r="B5" s="223" t="s">
        <v>180</v>
      </c>
    </row>
    <row r="6" spans="1:2">
      <c r="A6" s="18">
        <v>1.1000000000000001</v>
      </c>
      <c r="B6" s="101" t="s">
        <v>185</v>
      </c>
    </row>
    <row r="7" spans="1:2">
      <c r="A7" s="18">
        <v>1.2</v>
      </c>
      <c r="B7" s="101" t="s">
        <v>20</v>
      </c>
    </row>
    <row r="8" spans="1:2">
      <c r="A8" s="18">
        <v>1.3</v>
      </c>
      <c r="B8" s="101" t="s">
        <v>456</v>
      </c>
    </row>
    <row r="9" spans="1:2">
      <c r="A9" s="70"/>
      <c r="B9" s="33"/>
    </row>
    <row r="10" spans="1:2" ht="15.75">
      <c r="A10" s="228">
        <v>2</v>
      </c>
      <c r="B10" s="224" t="s">
        <v>21</v>
      </c>
    </row>
    <row r="11" spans="1:2">
      <c r="A11" s="65">
        <v>2</v>
      </c>
      <c r="B11" s="101" t="s">
        <v>21</v>
      </c>
    </row>
    <row r="12" spans="1:2">
      <c r="A12" s="70"/>
      <c r="B12" s="33"/>
    </row>
    <row r="13" spans="1:2" ht="15.75">
      <c r="A13" s="228">
        <v>3</v>
      </c>
      <c r="B13" s="229" t="s">
        <v>231</v>
      </c>
    </row>
    <row r="14" spans="1:2">
      <c r="A14" s="65">
        <v>3.1</v>
      </c>
      <c r="B14" s="101" t="s">
        <v>23</v>
      </c>
    </row>
    <row r="15" spans="1:2">
      <c r="A15" s="65">
        <v>3.2</v>
      </c>
      <c r="B15" s="101" t="s">
        <v>24</v>
      </c>
    </row>
    <row r="16" spans="1:2">
      <c r="A16" s="65">
        <v>3.3</v>
      </c>
      <c r="B16" s="101" t="s">
        <v>25</v>
      </c>
    </row>
    <row r="17" spans="1:2">
      <c r="A17" s="65">
        <v>3.4</v>
      </c>
      <c r="B17" s="101" t="s">
        <v>92</v>
      </c>
    </row>
    <row r="18" spans="1:2">
      <c r="A18" s="65">
        <v>3.5</v>
      </c>
      <c r="B18" s="101" t="s">
        <v>390</v>
      </c>
    </row>
    <row r="19" spans="1:2">
      <c r="A19" s="184">
        <v>3.6</v>
      </c>
      <c r="B19" s="97" t="s">
        <v>504</v>
      </c>
    </row>
    <row r="20" spans="1:2">
      <c r="A20" s="184">
        <v>3.7</v>
      </c>
      <c r="B20" s="97" t="s">
        <v>26</v>
      </c>
    </row>
    <row r="21" spans="1:2">
      <c r="A21" s="184">
        <v>3.8</v>
      </c>
      <c r="B21" s="97" t="s">
        <v>27</v>
      </c>
    </row>
    <row r="22" spans="1:2">
      <c r="A22" s="70"/>
      <c r="B22" s="33"/>
    </row>
    <row r="23" spans="1:2" ht="15.75">
      <c r="A23" s="228">
        <v>4</v>
      </c>
      <c r="B23" s="224" t="s">
        <v>181</v>
      </c>
    </row>
    <row r="24" spans="1:2">
      <c r="A24" s="65">
        <v>4.0999999999999996</v>
      </c>
      <c r="B24" s="101" t="s">
        <v>224</v>
      </c>
    </row>
    <row r="25" spans="1:2">
      <c r="A25" s="65">
        <v>4.2</v>
      </c>
      <c r="B25" s="97" t="s">
        <v>182</v>
      </c>
    </row>
    <row r="26" spans="1:2">
      <c r="A26" s="65">
        <v>4.3</v>
      </c>
      <c r="B26" s="97" t="s">
        <v>186</v>
      </c>
    </row>
    <row r="27" spans="1:2">
      <c r="A27" s="65">
        <v>4.4000000000000004</v>
      </c>
      <c r="B27" s="97" t="s">
        <v>351</v>
      </c>
    </row>
    <row r="28" spans="1:2">
      <c r="A28" s="65">
        <v>4.5</v>
      </c>
      <c r="B28" s="97" t="s">
        <v>28</v>
      </c>
    </row>
    <row r="29" spans="1:2">
      <c r="A29" s="65">
        <v>4.5999999999999996</v>
      </c>
      <c r="B29" s="97" t="s">
        <v>187</v>
      </c>
    </row>
    <row r="30" spans="1:2">
      <c r="A30" s="330">
        <v>4.7</v>
      </c>
      <c r="B30" s="97" t="s">
        <v>31</v>
      </c>
    </row>
    <row r="31" spans="1:2">
      <c r="A31" s="65">
        <v>4.8</v>
      </c>
      <c r="B31" s="97" t="s">
        <v>270</v>
      </c>
    </row>
    <row r="32" spans="1:2">
      <c r="A32" s="65">
        <v>4.9000000000000004</v>
      </c>
      <c r="B32" s="97" t="s">
        <v>541</v>
      </c>
    </row>
    <row r="33" spans="1:2">
      <c r="A33" s="65"/>
      <c r="B33" s="18"/>
    </row>
    <row r="34" spans="1:2" ht="15.75">
      <c r="A34" s="228">
        <v>5</v>
      </c>
      <c r="B34" s="224" t="s">
        <v>29</v>
      </c>
    </row>
    <row r="35" spans="1:2">
      <c r="A35" s="65">
        <v>5</v>
      </c>
      <c r="B35" s="97" t="s">
        <v>29</v>
      </c>
    </row>
    <row r="36" spans="1:2">
      <c r="A36" s="65"/>
      <c r="B36" s="18"/>
    </row>
    <row r="37" spans="1:2" ht="15.75">
      <c r="A37" s="228">
        <v>6</v>
      </c>
      <c r="B37" s="224" t="s">
        <v>505</v>
      </c>
    </row>
    <row r="38" spans="1:2">
      <c r="A38" s="330">
        <v>6</v>
      </c>
      <c r="B38" s="18" t="s">
        <v>505</v>
      </c>
    </row>
    <row r="39" spans="1:2">
      <c r="A39" s="65"/>
      <c r="B39" s="18"/>
    </row>
    <row r="40" spans="1:2" ht="15.75">
      <c r="A40" s="228">
        <v>7</v>
      </c>
      <c r="B40" s="224" t="s">
        <v>183</v>
      </c>
    </row>
    <row r="41" spans="1:2">
      <c r="A41" s="65">
        <v>7.1</v>
      </c>
      <c r="B41" s="97" t="s">
        <v>30</v>
      </c>
    </row>
    <row r="42" spans="1:2">
      <c r="A42" s="65">
        <v>7.2</v>
      </c>
      <c r="B42" s="97" t="s">
        <v>184</v>
      </c>
    </row>
    <row r="43" spans="1:2">
      <c r="A43" s="184"/>
    </row>
    <row r="44" spans="1:2">
      <c r="A44" s="184"/>
    </row>
  </sheetData>
  <customSheetViews>
    <customSheetView guid="{F0C1927A-B995-4F6F-ACAC-9BC2D4009037}" scale="90" showPageBreaks="1" showGridLines="0" printArea="1" view="pageBreakPreview" topLeftCell="A16">
      <selection activeCell="B27" sqref="B27"/>
      <pageMargins left="0.74803149606299213" right="0.74803149606299213" top="0.98425196850393704" bottom="0.98425196850393704" header="0.51181102362204722" footer="0.51181102362204722"/>
      <pageSetup paperSize="9" scale="89" orientation="portrait" r:id="rId1"/>
      <headerFooter alignWithMargins="0"/>
    </customSheetView>
    <customSheetView guid="{199CEFA0-8D04-4A93-9AA6-2E20B3E1092B}" showPageBreaks="1" showGridLines="0" printArea="1">
      <selection activeCell="D11" sqref="D11"/>
      <pageMargins left="0.75" right="0.75" top="1" bottom="1" header="0.5" footer="0.5"/>
      <pageSetup paperSize="9" scale="65" orientation="portrait" r:id="rId2"/>
      <headerFooter alignWithMargins="0"/>
    </customSheetView>
    <customSheetView guid="{9A5D5453-84DD-4CCE-8674-A7AA0B8DD145}" showGridLines="0">
      <selection activeCell="B27" sqref="B27"/>
      <pageMargins left="0.75" right="0.75" top="1" bottom="1" header="0.5" footer="0.5"/>
      <pageSetup paperSize="9" scale="65" orientation="portrait" r:id="rId3"/>
      <headerFooter alignWithMargins="0"/>
    </customSheetView>
    <customSheetView guid="{7DDA6EA3-477D-4464-9759-C3BA585A6728}" scale="90" showPageBreaks="1" showGridLines="0" printArea="1" view="pageBreakPreview" topLeftCell="A16">
      <selection activeCell="B27" sqref="B27"/>
      <pageMargins left="0.74803149606299213" right="0.74803149606299213" top="0.98425196850393704" bottom="0.98425196850393704" header="0.51181102362204722" footer="0.51181102362204722"/>
      <pageSetup paperSize="9" scale="89" orientation="portrait" r:id="rId4"/>
      <headerFooter alignWithMargins="0"/>
    </customSheetView>
  </customSheetViews>
  <mergeCells count="3">
    <mergeCell ref="A1:B1"/>
    <mergeCell ref="A2:B2"/>
    <mergeCell ref="A3:B3"/>
  </mergeCells>
  <phoneticPr fontId="16" type="noConversion"/>
  <pageMargins left="0.74803149606299213" right="0.74803149606299213" top="0.98425196850393704" bottom="0.98425196850393704" header="0.51181102362204722" footer="0.51181102362204722"/>
  <pageSetup paperSize="9" scale="89" orientation="portrait" r:id="rId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H79"/>
  <sheetViews>
    <sheetView showGridLines="0" view="pageBreakPreview" zoomScale="60" zoomScaleNormal="90" workbookViewId="0">
      <selection activeCell="E6" sqref="E6"/>
    </sheetView>
  </sheetViews>
  <sheetFormatPr defaultRowHeight="12.75"/>
  <cols>
    <col min="1" max="1" width="5.5703125" customWidth="1"/>
    <col min="2" max="2" width="44.7109375" customWidth="1"/>
    <col min="3" max="3" width="9.85546875" bestFit="1" customWidth="1"/>
    <col min="4" max="4" width="12" bestFit="1" customWidth="1"/>
    <col min="5" max="6" width="12.5703125" bestFit="1" customWidth="1"/>
  </cols>
  <sheetData>
    <row r="1" spans="1:8" ht="15" customHeight="1">
      <c r="A1" s="492" t="s">
        <v>44</v>
      </c>
      <c r="B1" s="493"/>
      <c r="C1" s="493"/>
      <c r="D1" s="493"/>
      <c r="E1" s="493"/>
      <c r="F1" s="494"/>
    </row>
    <row r="2" spans="1:8" ht="15" customHeight="1">
      <c r="A2" s="495" t="s">
        <v>341</v>
      </c>
      <c r="B2" s="496"/>
      <c r="C2" s="496"/>
      <c r="D2" s="496"/>
      <c r="E2" s="496"/>
      <c r="F2" s="497"/>
    </row>
    <row r="3" spans="1:8" ht="15" customHeight="1">
      <c r="A3" s="495" t="str">
        <f>"of "&amp;name</f>
        <v>of ABC Pension Fund</v>
      </c>
      <c r="B3" s="496"/>
      <c r="C3" s="496"/>
      <c r="D3" s="496"/>
      <c r="E3" s="496"/>
      <c r="F3" s="497"/>
    </row>
    <row r="4" spans="1:8" ht="15" customHeight="1">
      <c r="A4" s="476" t="str">
        <f>"as at the end of financial period "&amp;YEAR(YE)&amp;"/"&amp;MONTH(YE)&amp;"/"&amp;DAY(YE)</f>
        <v>as at the end of financial period 2007/12/31</v>
      </c>
      <c r="B4" s="477"/>
      <c r="C4" s="477"/>
      <c r="D4" s="477"/>
      <c r="E4" s="477"/>
      <c r="F4" s="478"/>
    </row>
    <row r="5" spans="1:8" ht="63.75" customHeight="1">
      <c r="A5" s="520"/>
      <c r="B5" s="520"/>
      <c r="C5" s="206" t="s">
        <v>149</v>
      </c>
      <c r="D5" s="217" t="s">
        <v>134</v>
      </c>
      <c r="E5" s="138" t="s">
        <v>548</v>
      </c>
      <c r="F5" s="138" t="s">
        <v>356</v>
      </c>
    </row>
    <row r="6" spans="1:8">
      <c r="A6" s="521"/>
      <c r="B6" s="521"/>
      <c r="C6" s="214" t="s">
        <v>460</v>
      </c>
      <c r="D6" s="163" t="s">
        <v>460</v>
      </c>
      <c r="E6" s="292"/>
      <c r="F6" s="292"/>
    </row>
    <row r="7" spans="1:8">
      <c r="A7" s="518">
        <v>1</v>
      </c>
      <c r="B7" s="519"/>
      <c r="C7" s="161">
        <v>2</v>
      </c>
      <c r="D7" s="161">
        <f>C7+1</f>
        <v>3</v>
      </c>
      <c r="E7" s="161">
        <f>D7+1</f>
        <v>4</v>
      </c>
      <c r="F7" s="161">
        <f>E7+1</f>
        <v>5</v>
      </c>
    </row>
    <row r="8" spans="1:8">
      <c r="A8" s="297"/>
      <c r="B8" s="155"/>
      <c r="C8" s="164"/>
      <c r="D8" s="164"/>
      <c r="E8" s="151"/>
      <c r="F8" s="151"/>
    </row>
    <row r="9" spans="1:8">
      <c r="A9" s="59"/>
      <c r="B9" s="155" t="s">
        <v>360</v>
      </c>
      <c r="C9" s="226">
        <f>'4.1'!E34</f>
        <v>0</v>
      </c>
      <c r="D9" s="226">
        <f>'4.1'!F34</f>
        <v>0</v>
      </c>
    </row>
    <row r="10" spans="1:8">
      <c r="A10" s="59"/>
      <c r="B10" s="155" t="s">
        <v>361</v>
      </c>
      <c r="C10" s="226">
        <f>'4.2'!F52</f>
        <v>0</v>
      </c>
      <c r="D10" s="226">
        <f>'4.2'!G52</f>
        <v>0</v>
      </c>
      <c r="E10" s="59"/>
    </row>
    <row r="11" spans="1:8">
      <c r="A11" s="59"/>
      <c r="B11" s="155" t="s">
        <v>362</v>
      </c>
      <c r="C11" s="226">
        <f>'4.3'!D28</f>
        <v>0</v>
      </c>
      <c r="D11" s="226">
        <f>'4.3'!E28</f>
        <v>0</v>
      </c>
      <c r="E11" s="216">
        <v>0.25</v>
      </c>
      <c r="F11" s="215">
        <v>0</v>
      </c>
      <c r="G11" s="522"/>
      <c r="H11" s="516"/>
    </row>
    <row r="12" spans="1:8">
      <c r="A12" s="59"/>
      <c r="B12" s="155" t="s">
        <v>351</v>
      </c>
      <c r="C12" s="226">
        <f>'4.4'!F46</f>
        <v>0</v>
      </c>
      <c r="D12" s="226">
        <f>'4.4'!G46</f>
        <v>0</v>
      </c>
      <c r="E12" s="216">
        <v>0.7</v>
      </c>
      <c r="F12" s="215">
        <v>0</v>
      </c>
      <c r="G12" s="523"/>
      <c r="H12" s="517"/>
    </row>
    <row r="13" spans="1:8">
      <c r="A13" s="59"/>
      <c r="B13" s="155" t="s">
        <v>143</v>
      </c>
      <c r="C13" s="226">
        <f>'4.5'!C10</f>
        <v>0</v>
      </c>
      <c r="D13" s="226">
        <f>'4.5'!D10</f>
        <v>0</v>
      </c>
      <c r="E13" s="59"/>
      <c r="H13" s="517"/>
    </row>
    <row r="14" spans="1:8">
      <c r="A14" s="59"/>
      <c r="B14" s="155" t="s">
        <v>144</v>
      </c>
      <c r="C14" s="226">
        <f>'4.5'!C12</f>
        <v>0</v>
      </c>
      <c r="D14" s="226">
        <f>'4.5'!D12</f>
        <v>0</v>
      </c>
      <c r="H14" s="517"/>
    </row>
    <row r="15" spans="1:8">
      <c r="A15" s="59"/>
      <c r="B15" s="155" t="s">
        <v>145</v>
      </c>
      <c r="C15" s="246">
        <f>SUM(C9:C14)</f>
        <v>0</v>
      </c>
      <c r="D15" s="246">
        <f>SUM(D9:D14)</f>
        <v>0</v>
      </c>
      <c r="H15" s="517"/>
    </row>
    <row r="16" spans="1:8">
      <c r="A16" s="297"/>
      <c r="B16" s="155"/>
      <c r="C16" s="151"/>
      <c r="D16" s="151"/>
      <c r="E16" s="151"/>
      <c r="F16" s="151"/>
    </row>
    <row r="17" spans="1:7" ht="15">
      <c r="A17" s="165"/>
      <c r="B17" s="155" t="s">
        <v>146</v>
      </c>
      <c r="C17" s="226">
        <f>'4.2'!F45+'4.4'!F34+'4.3'!D21</f>
        <v>0</v>
      </c>
      <c r="D17" s="226">
        <f>'4.2'!G45+'4.4'!G34+'4.3'!E21</f>
        <v>0</v>
      </c>
      <c r="E17" s="216">
        <v>0.3</v>
      </c>
      <c r="F17" s="215">
        <v>0</v>
      </c>
    </row>
    <row r="18" spans="1:7" ht="13.5" customHeight="1">
      <c r="A18" s="165"/>
      <c r="B18" s="155"/>
      <c r="C18" s="298"/>
      <c r="D18" s="298"/>
      <c r="E18" s="299"/>
      <c r="F18" s="299"/>
    </row>
    <row r="19" spans="1:7" ht="25.5">
      <c r="B19" s="213" t="s">
        <v>359</v>
      </c>
      <c r="C19" s="218"/>
      <c r="D19" s="151"/>
      <c r="E19" s="155"/>
      <c r="F19" s="155"/>
    </row>
    <row r="20" spans="1:7" ht="15">
      <c r="A20" s="165"/>
      <c r="B20" s="165"/>
      <c r="C20" s="165"/>
      <c r="D20" s="151"/>
      <c r="E20" s="155"/>
      <c r="F20" s="155"/>
    </row>
    <row r="21" spans="1:7">
      <c r="A21" s="151"/>
      <c r="B21" s="151"/>
      <c r="C21" s="151"/>
      <c r="D21" s="151"/>
      <c r="E21" s="155"/>
      <c r="F21" s="155"/>
    </row>
    <row r="22" spans="1:7" ht="13.5" thickBot="1">
      <c r="A22" s="151"/>
      <c r="B22" s="151"/>
      <c r="C22" s="151"/>
      <c r="D22" s="151"/>
      <c r="E22" s="126" t="s">
        <v>300</v>
      </c>
      <c r="F22" s="54"/>
    </row>
    <row r="23" spans="1:7" ht="15.75" thickTop="1">
      <c r="A23" s="151"/>
      <c r="B23" s="151"/>
      <c r="C23" s="151"/>
      <c r="D23" s="151"/>
      <c r="E23" s="105"/>
      <c r="F23" s="105"/>
    </row>
    <row r="24" spans="1:7">
      <c r="A24" s="151"/>
      <c r="B24" s="151"/>
      <c r="C24" s="151"/>
      <c r="D24" s="151"/>
      <c r="E24" s="155"/>
      <c r="F24" s="155"/>
    </row>
    <row r="25" spans="1:7">
      <c r="A25" s="271" t="s">
        <v>445</v>
      </c>
      <c r="B25" s="335"/>
      <c r="C25" s="272"/>
      <c r="D25" s="272"/>
      <c r="E25" s="272"/>
      <c r="F25" s="272"/>
      <c r="G25" s="272"/>
    </row>
    <row r="26" spans="1:7">
      <c r="A26" s="272"/>
      <c r="B26" s="272"/>
      <c r="C26" s="272"/>
      <c r="D26" s="272"/>
      <c r="E26" s="272"/>
      <c r="F26" s="272"/>
      <c r="G26" s="272"/>
    </row>
    <row r="27" spans="1:7">
      <c r="A27" s="272"/>
      <c r="B27" s="272"/>
      <c r="C27" s="272"/>
      <c r="D27" s="272"/>
      <c r="E27" s="272"/>
      <c r="F27" s="272"/>
      <c r="G27" s="272"/>
    </row>
    <row r="28" spans="1:7">
      <c r="A28" s="272"/>
      <c r="B28" s="272"/>
      <c r="C28" s="272"/>
      <c r="D28" s="272"/>
      <c r="E28" s="272"/>
      <c r="F28" s="272"/>
      <c r="G28" s="272"/>
    </row>
    <row r="29" spans="1:7">
      <c r="A29" s="272"/>
      <c r="B29" s="272"/>
      <c r="C29" s="272"/>
      <c r="D29" s="272"/>
      <c r="E29" s="272"/>
      <c r="F29" s="272"/>
      <c r="G29" s="272"/>
    </row>
    <row r="30" spans="1:7">
      <c r="A30" s="272"/>
      <c r="B30" s="272"/>
      <c r="C30" s="272"/>
      <c r="D30" s="272"/>
      <c r="E30" s="272"/>
      <c r="F30" s="272"/>
      <c r="G30" s="272"/>
    </row>
    <row r="31" spans="1:7">
      <c r="A31" s="272"/>
      <c r="B31" s="272"/>
      <c r="C31" s="272"/>
      <c r="D31" s="272"/>
      <c r="E31" s="272"/>
      <c r="F31" s="272"/>
      <c r="G31" s="272"/>
    </row>
    <row r="32" spans="1:7">
      <c r="A32" s="272"/>
      <c r="B32" s="272"/>
      <c r="C32" s="272"/>
      <c r="D32" s="272"/>
      <c r="E32" s="272"/>
      <c r="F32" s="272"/>
      <c r="G32" s="272"/>
    </row>
    <row r="33" spans="1:7">
      <c r="A33" s="272"/>
      <c r="B33" s="272"/>
      <c r="C33" s="272"/>
      <c r="D33" s="272"/>
      <c r="E33" s="272"/>
      <c r="F33" s="272"/>
      <c r="G33" s="272"/>
    </row>
    <row r="34" spans="1:7">
      <c r="A34" s="272"/>
      <c r="B34" s="272"/>
      <c r="C34" s="272"/>
      <c r="D34" s="272"/>
      <c r="E34" s="272"/>
      <c r="F34" s="272"/>
      <c r="G34" s="272"/>
    </row>
    <row r="35" spans="1:7">
      <c r="A35" s="272"/>
      <c r="B35" s="272"/>
      <c r="C35" s="272"/>
      <c r="D35" s="272"/>
      <c r="E35" s="272"/>
      <c r="F35" s="272"/>
      <c r="G35" s="272"/>
    </row>
    <row r="36" spans="1:7">
      <c r="A36" s="272"/>
      <c r="B36" s="272"/>
      <c r="C36" s="272"/>
      <c r="D36" s="272"/>
      <c r="E36" s="272"/>
      <c r="F36" s="272"/>
      <c r="G36" s="272"/>
    </row>
    <row r="37" spans="1:7">
      <c r="A37" s="272"/>
      <c r="B37" s="272"/>
      <c r="C37" s="272"/>
      <c r="D37" s="272"/>
      <c r="E37" s="272"/>
      <c r="F37" s="272"/>
      <c r="G37" s="272"/>
    </row>
    <row r="38" spans="1:7">
      <c r="A38" s="151"/>
      <c r="B38" s="151"/>
      <c r="C38" s="151"/>
      <c r="D38" s="151"/>
      <c r="E38" s="155"/>
      <c r="F38" s="155"/>
    </row>
    <row r="39" spans="1:7" ht="15">
      <c r="A39" s="165"/>
      <c r="B39" s="165"/>
      <c r="C39" s="165"/>
      <c r="D39" s="165"/>
      <c r="E39" s="165"/>
      <c r="F39" s="165"/>
    </row>
    <row r="40" spans="1:7" ht="15">
      <c r="A40" s="165"/>
      <c r="D40" s="165"/>
      <c r="E40" s="165"/>
      <c r="F40" s="165"/>
    </row>
    <row r="41" spans="1:7" ht="15.75" thickBot="1">
      <c r="A41" s="165"/>
      <c r="D41" s="165"/>
      <c r="E41" s="126" t="s">
        <v>300</v>
      </c>
      <c r="F41" s="54"/>
    </row>
    <row r="42" spans="1:7" ht="15.75" thickTop="1">
      <c r="A42" s="165"/>
      <c r="F42" s="165"/>
    </row>
    <row r="43" spans="1:7" ht="15">
      <c r="A43" s="165"/>
      <c r="F43" s="165"/>
    </row>
    <row r="44" spans="1:7" ht="15">
      <c r="A44" s="165"/>
      <c r="F44" s="105"/>
    </row>
    <row r="45" spans="1:7" ht="15">
      <c r="F45" s="105"/>
    </row>
    <row r="46" spans="1:7" ht="15">
      <c r="A46" s="165"/>
      <c r="B46" s="165"/>
      <c r="F46" s="105"/>
    </row>
    <row r="47" spans="1:7" ht="15">
      <c r="F47" s="105"/>
    </row>
    <row r="48" spans="1:7" ht="15">
      <c r="F48" s="105"/>
    </row>
    <row r="49" spans="1:6" ht="15">
      <c r="F49" s="105"/>
    </row>
    <row r="50" spans="1:6" ht="15">
      <c r="F50" s="105"/>
    </row>
    <row r="51" spans="1:6" ht="15">
      <c r="A51" s="105"/>
      <c r="B51" s="105"/>
      <c r="C51" s="105"/>
      <c r="D51" s="105"/>
      <c r="E51" s="105"/>
      <c r="F51" s="105"/>
    </row>
    <row r="52" spans="1:6" ht="15">
      <c r="A52" s="105"/>
      <c r="B52" s="105"/>
      <c r="C52" s="105"/>
      <c r="D52" s="105"/>
      <c r="E52" s="105"/>
      <c r="F52" s="105"/>
    </row>
    <row r="53" spans="1:6" ht="15">
      <c r="A53" s="105"/>
      <c r="B53" s="105"/>
      <c r="C53" s="105"/>
      <c r="D53" s="105"/>
      <c r="E53" s="105"/>
      <c r="F53" s="105"/>
    </row>
    <row r="54" spans="1:6" ht="15">
      <c r="A54" s="105"/>
      <c r="B54" s="105"/>
      <c r="C54" s="105"/>
      <c r="D54" s="105"/>
      <c r="E54" s="105"/>
      <c r="F54" s="105"/>
    </row>
    <row r="55" spans="1:6" ht="15">
      <c r="A55" s="105"/>
      <c r="B55" s="105"/>
      <c r="C55" s="105"/>
      <c r="D55" s="105"/>
      <c r="E55" s="105"/>
      <c r="F55" s="105"/>
    </row>
    <row r="56" spans="1:6" ht="15">
      <c r="A56" s="105"/>
      <c r="B56" s="105"/>
      <c r="C56" s="105"/>
      <c r="D56" s="105"/>
      <c r="E56" s="105"/>
      <c r="F56" s="105"/>
    </row>
    <row r="57" spans="1:6" ht="15">
      <c r="A57" s="105"/>
      <c r="B57" s="105"/>
      <c r="C57" s="105"/>
      <c r="D57" s="105"/>
      <c r="E57" s="105"/>
      <c r="F57" s="105"/>
    </row>
    <row r="58" spans="1:6" ht="15">
      <c r="A58" s="105"/>
      <c r="B58" s="105"/>
      <c r="C58" s="105"/>
      <c r="D58" s="105"/>
      <c r="E58" s="105"/>
      <c r="F58" s="105"/>
    </row>
    <row r="59" spans="1:6" ht="15">
      <c r="A59" s="105"/>
      <c r="B59" s="105"/>
      <c r="C59" s="105"/>
      <c r="D59" s="105"/>
      <c r="E59" s="105"/>
      <c r="F59" s="105"/>
    </row>
    <row r="60" spans="1:6" ht="15">
      <c r="A60" s="105"/>
      <c r="B60" s="105"/>
      <c r="C60" s="105"/>
      <c r="D60" s="105"/>
      <c r="E60" s="105"/>
      <c r="F60" s="105"/>
    </row>
    <row r="61" spans="1:6" ht="15">
      <c r="A61" s="105"/>
      <c r="B61" s="105"/>
      <c r="C61" s="105"/>
      <c r="D61" s="105"/>
      <c r="E61" s="105"/>
      <c r="F61" s="105"/>
    </row>
    <row r="62" spans="1:6" ht="15">
      <c r="A62" s="105"/>
      <c r="B62" s="105"/>
      <c r="C62" s="105"/>
      <c r="D62" s="105"/>
      <c r="E62" s="105"/>
      <c r="F62" s="105"/>
    </row>
    <row r="63" spans="1:6" ht="15">
      <c r="A63" s="105"/>
      <c r="B63" s="105"/>
      <c r="C63" s="105"/>
      <c r="D63" s="105"/>
      <c r="E63" s="105"/>
      <c r="F63" s="105"/>
    </row>
    <row r="64" spans="1:6" ht="15">
      <c r="A64" s="105"/>
      <c r="B64" s="105"/>
      <c r="C64" s="105"/>
      <c r="D64" s="105"/>
      <c r="E64" s="105"/>
      <c r="F64" s="105"/>
    </row>
    <row r="65" spans="1:6" ht="15">
      <c r="A65" s="105"/>
      <c r="B65" s="105"/>
      <c r="C65" s="105"/>
      <c r="D65" s="105"/>
      <c r="E65" s="105"/>
      <c r="F65" s="105"/>
    </row>
    <row r="66" spans="1:6" ht="15">
      <c r="A66" s="105"/>
      <c r="B66" s="105"/>
      <c r="C66" s="105"/>
      <c r="D66" s="105"/>
      <c r="E66" s="105"/>
      <c r="F66" s="105"/>
    </row>
    <row r="67" spans="1:6" ht="15">
      <c r="A67" s="105"/>
      <c r="B67" s="105"/>
      <c r="C67" s="105"/>
      <c r="D67" s="105"/>
      <c r="E67" s="105"/>
      <c r="F67" s="105"/>
    </row>
    <row r="68" spans="1:6" ht="15">
      <c r="A68" s="105"/>
      <c r="B68" s="105"/>
      <c r="C68" s="105"/>
      <c r="D68" s="105"/>
      <c r="E68" s="105"/>
      <c r="F68" s="105"/>
    </row>
    <row r="69" spans="1:6" ht="15">
      <c r="A69" s="105"/>
      <c r="B69" s="105"/>
      <c r="C69" s="105"/>
      <c r="D69" s="105"/>
      <c r="E69" s="105"/>
      <c r="F69" s="105"/>
    </row>
    <row r="70" spans="1:6" ht="15">
      <c r="A70" s="105"/>
      <c r="B70" s="105"/>
      <c r="C70" s="105"/>
      <c r="D70" s="105"/>
      <c r="E70" s="105"/>
      <c r="F70" s="105"/>
    </row>
    <row r="71" spans="1:6" ht="15">
      <c r="A71" s="105"/>
      <c r="B71" s="105"/>
      <c r="C71" s="105"/>
      <c r="D71" s="105"/>
      <c r="E71" s="105"/>
      <c r="F71" s="105"/>
    </row>
    <row r="72" spans="1:6" ht="15">
      <c r="A72" s="105"/>
      <c r="B72" s="105"/>
      <c r="C72" s="105"/>
      <c r="D72" s="105"/>
      <c r="E72" s="105"/>
      <c r="F72" s="105"/>
    </row>
    <row r="73" spans="1:6" ht="15">
      <c r="A73" s="105"/>
      <c r="B73" s="105"/>
      <c r="C73" s="105"/>
      <c r="D73" s="105"/>
      <c r="E73" s="105"/>
      <c r="F73" s="105"/>
    </row>
    <row r="74" spans="1:6" ht="15">
      <c r="A74" s="105"/>
      <c r="B74" s="105"/>
      <c r="C74" s="105"/>
      <c r="D74" s="105"/>
      <c r="E74" s="105"/>
      <c r="F74" s="105"/>
    </row>
    <row r="75" spans="1:6" ht="15">
      <c r="A75" s="105"/>
      <c r="B75" s="105"/>
      <c r="C75" s="105"/>
      <c r="D75" s="105"/>
      <c r="E75" s="105"/>
      <c r="F75" s="105"/>
    </row>
    <row r="76" spans="1:6" ht="15">
      <c r="A76" s="105"/>
      <c r="B76" s="105"/>
      <c r="C76" s="105"/>
      <c r="D76" s="105"/>
      <c r="E76" s="105"/>
      <c r="F76" s="105"/>
    </row>
    <row r="77" spans="1:6" ht="15">
      <c r="A77" s="105"/>
      <c r="B77" s="105"/>
      <c r="C77" s="105"/>
      <c r="D77" s="105"/>
      <c r="E77" s="105"/>
      <c r="F77" s="105"/>
    </row>
    <row r="78" spans="1:6" ht="15">
      <c r="A78" s="105"/>
      <c r="B78" s="105"/>
      <c r="C78" s="105"/>
      <c r="D78" s="105"/>
      <c r="E78" s="105"/>
      <c r="F78" s="105"/>
    </row>
    <row r="79" spans="1:6" ht="15">
      <c r="A79" s="105"/>
      <c r="B79" s="105"/>
      <c r="C79" s="105"/>
      <c r="D79" s="105"/>
      <c r="E79" s="105"/>
      <c r="F79" s="105"/>
    </row>
  </sheetData>
  <protectedRanges>
    <protectedRange sqref="A25:G37" name="Range2"/>
    <protectedRange sqref="C9:F19" name="Range1"/>
  </protectedRanges>
  <customSheetViews>
    <customSheetView guid="{F0C1927A-B995-4F6F-ACAC-9BC2D4009037}" scale="60" showPageBreaks="1" showGridLines="0" fitToPage="1" printArea="1" view="pageBreakPreview">
      <selection activeCell="E6" sqref="E6"/>
      <pageMargins left="0.75" right="0.75" top="1" bottom="1" header="0.5" footer="0.5"/>
      <pageSetup paperSize="9" scale="90" orientation="portrait" r:id="rId1"/>
      <headerFooter alignWithMargins="0"/>
    </customSheetView>
    <customSheetView guid="{199CEFA0-8D04-4A93-9AA6-2E20B3E1092B}" scale="90" showPageBreaks="1" showGridLines="0" fitToPage="1" printArea="1">
      <selection activeCell="E6" sqref="E6"/>
      <pageMargins left="0.75" right="0.75" top="1" bottom="1" header="0.5" footer="0.5"/>
      <pageSetup paperSize="9" scale="76" orientation="landscape" horizontalDpi="4294967294" r:id="rId2"/>
      <headerFooter alignWithMargins="0"/>
    </customSheetView>
    <customSheetView guid="{9A5D5453-84DD-4CCE-8674-A7AA0B8DD145}" scale="90" showGridLines="0" fitToPage="1">
      <selection activeCell="E6" sqref="E6"/>
      <pageMargins left="0.75" right="0.75" top="1" bottom="1" header="0.5" footer="0.5"/>
      <pageSetup paperSize="9" scale="76" orientation="landscape" horizontalDpi="4294967294" r:id="rId3"/>
      <headerFooter alignWithMargins="0"/>
    </customSheetView>
    <customSheetView guid="{7DDA6EA3-477D-4464-9759-C3BA585A6728}" scale="60" showPageBreaks="1" showGridLines="0" fitToPage="1" printArea="1" view="pageBreakPreview">
      <selection activeCell="E6" sqref="E6"/>
      <pageMargins left="0.75" right="0.75" top="1" bottom="1" header="0.5" footer="0.5"/>
      <pageSetup paperSize="9" scale="90" orientation="portrait" r:id="rId4"/>
      <headerFooter alignWithMargins="0"/>
    </customSheetView>
  </customSheetViews>
  <mergeCells count="8">
    <mergeCell ref="H11:H15"/>
    <mergeCell ref="A7:B7"/>
    <mergeCell ref="A5:B6"/>
    <mergeCell ref="A2:F2"/>
    <mergeCell ref="A1:F1"/>
    <mergeCell ref="A3:F3"/>
    <mergeCell ref="A4:F4"/>
    <mergeCell ref="G11:G12"/>
  </mergeCells>
  <phoneticPr fontId="16" type="noConversion"/>
  <pageMargins left="0.75" right="0.75" top="1" bottom="1" header="0.5" footer="0.5"/>
  <pageSetup paperSize="9" scale="90" orientation="portrait" r:id="rId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G79"/>
  <sheetViews>
    <sheetView showGridLines="0" view="pageBreakPreview" topLeftCell="A19" zoomScale="60" zoomScaleNormal="100" workbookViewId="0">
      <selection activeCell="B60" sqref="B60"/>
    </sheetView>
  </sheetViews>
  <sheetFormatPr defaultRowHeight="12.75"/>
  <cols>
    <col min="1" max="1" width="10.7109375" customWidth="1"/>
    <col min="2" max="2" width="20.140625" customWidth="1"/>
    <col min="3" max="6" width="16.7109375" customWidth="1"/>
    <col min="7" max="7" width="24.7109375" customWidth="1"/>
    <col min="8" max="8" width="13" customWidth="1"/>
  </cols>
  <sheetData>
    <row r="1" spans="1:7" ht="15">
      <c r="A1" s="421" t="s">
        <v>32</v>
      </c>
      <c r="B1" s="422"/>
      <c r="C1" s="422"/>
      <c r="D1" s="422"/>
      <c r="E1" s="422"/>
      <c r="F1" s="422"/>
      <c r="G1" s="422"/>
    </row>
    <row r="2" spans="1:7" ht="15">
      <c r="A2" s="424" t="s">
        <v>0</v>
      </c>
      <c r="B2" s="425"/>
      <c r="C2" s="425"/>
      <c r="D2" s="425"/>
      <c r="E2" s="425"/>
      <c r="F2" s="425"/>
      <c r="G2" s="425"/>
    </row>
    <row r="3" spans="1:7" ht="15">
      <c r="A3" s="424" t="str">
        <f>"of "&amp;name</f>
        <v>of ABC Pension Fund</v>
      </c>
      <c r="B3" s="425"/>
      <c r="C3" s="425"/>
      <c r="D3" s="425"/>
      <c r="E3" s="425"/>
      <c r="F3" s="425"/>
      <c r="G3" s="425"/>
    </row>
    <row r="4" spans="1:7" ht="15.75">
      <c r="A4" s="454" t="s">
        <v>383</v>
      </c>
      <c r="B4" s="455"/>
      <c r="C4" s="455"/>
      <c r="D4" s="455"/>
      <c r="E4" s="455"/>
      <c r="F4" s="455"/>
      <c r="G4" s="455"/>
    </row>
    <row r="5" spans="1:7">
      <c r="A5" s="300"/>
      <c r="B5" s="53"/>
      <c r="C5" s="53"/>
      <c r="D5" s="53"/>
      <c r="E5" s="53"/>
      <c r="F5" s="53"/>
      <c r="G5" s="53"/>
    </row>
    <row r="6" spans="1:7" ht="25.5" customHeight="1">
      <c r="B6" s="524"/>
      <c r="C6" s="524"/>
      <c r="D6" s="524"/>
      <c r="E6" s="524"/>
      <c r="F6" s="524"/>
      <c r="G6" s="524"/>
    </row>
    <row r="7" spans="1:7">
      <c r="A7" s="121" t="s">
        <v>1</v>
      </c>
      <c r="B7" s="53"/>
      <c r="C7" s="53"/>
      <c r="D7" s="53"/>
      <c r="E7" s="53"/>
      <c r="F7" s="53"/>
      <c r="G7" s="53"/>
    </row>
    <row r="8" spans="1:7" ht="25.5" customHeight="1">
      <c r="A8" s="300"/>
      <c r="B8" s="301" t="s">
        <v>179</v>
      </c>
      <c r="C8" s="302" t="s">
        <v>463</v>
      </c>
      <c r="D8" s="302" t="s">
        <v>2</v>
      </c>
      <c r="E8" s="302" t="s">
        <v>3</v>
      </c>
      <c r="F8" s="302" t="s">
        <v>4</v>
      </c>
      <c r="G8" s="303" t="s">
        <v>464</v>
      </c>
    </row>
    <row r="9" spans="1:7">
      <c r="A9" s="300"/>
      <c r="B9" s="304"/>
      <c r="C9" s="305"/>
      <c r="D9" s="305"/>
      <c r="E9" s="306"/>
      <c r="F9" s="306"/>
      <c r="G9" s="307"/>
    </row>
    <row r="10" spans="1:7">
      <c r="A10" s="300"/>
      <c r="B10" s="304"/>
      <c r="C10" s="305"/>
      <c r="D10" s="305"/>
      <c r="E10" s="306"/>
      <c r="F10" s="306"/>
      <c r="G10" s="307"/>
    </row>
    <row r="11" spans="1:7">
      <c r="A11" s="300"/>
      <c r="B11" s="304"/>
      <c r="C11" s="305"/>
      <c r="D11" s="305"/>
      <c r="E11" s="306"/>
      <c r="F11" s="306"/>
      <c r="G11" s="307"/>
    </row>
    <row r="12" spans="1:7">
      <c r="A12" s="300"/>
      <c r="B12" s="304"/>
      <c r="C12" s="305"/>
      <c r="D12" s="305"/>
      <c r="E12" s="306"/>
      <c r="F12" s="306"/>
      <c r="G12" s="307"/>
    </row>
    <row r="13" spans="1:7">
      <c r="A13" s="300"/>
      <c r="B13" s="304"/>
      <c r="C13" s="305"/>
      <c r="D13" s="305"/>
      <c r="E13" s="306"/>
      <c r="F13" s="306"/>
      <c r="G13" s="307"/>
    </row>
    <row r="14" spans="1:7">
      <c r="A14" s="300"/>
      <c r="B14" s="304"/>
      <c r="C14" s="305"/>
      <c r="D14" s="305"/>
      <c r="E14" s="306"/>
      <c r="F14" s="306"/>
      <c r="G14" s="307"/>
    </row>
    <row r="15" spans="1:7">
      <c r="A15" s="300"/>
      <c r="B15" s="304"/>
      <c r="C15" s="305"/>
      <c r="D15" s="305"/>
      <c r="E15" s="306"/>
      <c r="F15" s="306"/>
      <c r="G15" s="307"/>
    </row>
    <row r="16" spans="1:7">
      <c r="A16" s="300"/>
      <c r="B16" s="304"/>
      <c r="C16" s="305"/>
      <c r="D16" s="305"/>
      <c r="E16" s="306"/>
      <c r="F16" s="306"/>
      <c r="G16" s="307"/>
    </row>
    <row r="17" spans="1:7">
      <c r="A17" s="300"/>
      <c r="B17" s="308"/>
      <c r="C17" s="309"/>
      <c r="D17" s="309"/>
      <c r="E17" s="310"/>
      <c r="F17" s="310"/>
      <c r="G17" s="311"/>
    </row>
    <row r="18" spans="1:7">
      <c r="A18" s="124" t="s">
        <v>5</v>
      </c>
      <c r="B18" s="124"/>
      <c r="C18" s="124"/>
      <c r="D18" s="124"/>
      <c r="E18" s="124"/>
      <c r="F18" s="124"/>
      <c r="G18" s="118">
        <f>SUM(G9:G17)</f>
        <v>0</v>
      </c>
    </row>
    <row r="19" spans="1:7">
      <c r="A19" s="121"/>
      <c r="B19" s="121"/>
      <c r="C19" s="121"/>
      <c r="D19" s="132"/>
      <c r="E19" s="132"/>
      <c r="F19" s="132"/>
      <c r="G19" s="132"/>
    </row>
    <row r="20" spans="1:7">
      <c r="A20" s="121" t="s">
        <v>6</v>
      </c>
      <c r="B20" s="53"/>
      <c r="C20" s="53"/>
      <c r="D20" s="53"/>
      <c r="E20" s="53"/>
      <c r="F20" s="53"/>
      <c r="G20" s="53"/>
    </row>
    <row r="21" spans="1:7" ht="25.5" customHeight="1">
      <c r="A21" s="300"/>
      <c r="B21" s="301" t="s">
        <v>179</v>
      </c>
      <c r="C21" s="302" t="s">
        <v>2</v>
      </c>
      <c r="D21" s="302" t="s">
        <v>3</v>
      </c>
      <c r="E21" s="303" t="s">
        <v>464</v>
      </c>
    </row>
    <row r="22" spans="1:7">
      <c r="A22" s="300"/>
      <c r="B22" s="304"/>
      <c r="C22" s="305"/>
      <c r="D22" s="305"/>
      <c r="E22" s="307"/>
    </row>
    <row r="23" spans="1:7">
      <c r="A23" s="300"/>
      <c r="B23" s="304"/>
      <c r="C23" s="305"/>
      <c r="D23" s="305"/>
      <c r="E23" s="307"/>
    </row>
    <row r="24" spans="1:7">
      <c r="A24" s="300"/>
      <c r="B24" s="304"/>
      <c r="C24" s="305"/>
      <c r="D24" s="305"/>
      <c r="E24" s="307"/>
    </row>
    <row r="25" spans="1:7">
      <c r="A25" s="300"/>
      <c r="B25" s="304"/>
      <c r="C25" s="305"/>
      <c r="D25" s="305"/>
      <c r="E25" s="307"/>
    </row>
    <row r="26" spans="1:7">
      <c r="A26" s="300"/>
      <c r="B26" s="304"/>
      <c r="C26" s="305"/>
      <c r="D26" s="305"/>
      <c r="E26" s="307"/>
    </row>
    <row r="27" spans="1:7">
      <c r="A27" s="300"/>
      <c r="B27" s="304"/>
      <c r="C27" s="305"/>
      <c r="D27" s="305"/>
      <c r="E27" s="307"/>
    </row>
    <row r="28" spans="1:7">
      <c r="A28" s="300"/>
      <c r="B28" s="304"/>
      <c r="C28" s="305"/>
      <c r="D28" s="305"/>
      <c r="E28" s="307"/>
    </row>
    <row r="29" spans="1:7">
      <c r="A29" s="300"/>
      <c r="B29" s="304"/>
      <c r="C29" s="305"/>
      <c r="D29" s="305"/>
      <c r="E29" s="307"/>
    </row>
    <row r="30" spans="1:7">
      <c r="A30" s="300"/>
      <c r="B30" s="308"/>
      <c r="C30" s="309"/>
      <c r="D30" s="309"/>
      <c r="E30" s="311"/>
    </row>
    <row r="31" spans="1:7">
      <c r="A31" s="124" t="s">
        <v>8</v>
      </c>
      <c r="B31" s="124"/>
      <c r="C31" s="124"/>
      <c r="D31" s="124"/>
      <c r="E31" s="118">
        <f>SUM(E22:E30)</f>
        <v>0</v>
      </c>
    </row>
    <row r="32" spans="1:7">
      <c r="A32" s="121"/>
      <c r="B32" s="121"/>
      <c r="C32" s="121"/>
      <c r="D32" s="132"/>
      <c r="E32" s="132"/>
      <c r="F32" s="132"/>
      <c r="G32" s="132"/>
    </row>
    <row r="33" spans="1:7">
      <c r="A33" s="121" t="s">
        <v>7</v>
      </c>
      <c r="B33" s="53"/>
      <c r="C33" s="53"/>
      <c r="D33" s="53"/>
      <c r="E33" s="53"/>
      <c r="F33" s="53"/>
      <c r="G33" s="53"/>
    </row>
    <row r="34" spans="1:7" ht="25.5">
      <c r="A34" s="300"/>
      <c r="B34" s="301" t="s">
        <v>179</v>
      </c>
      <c r="C34" s="302" t="s">
        <v>465</v>
      </c>
      <c r="D34" s="302" t="s">
        <v>11</v>
      </c>
      <c r="E34" s="302" t="s">
        <v>12</v>
      </c>
      <c r="F34" s="303" t="s">
        <v>466</v>
      </c>
      <c r="G34" s="303" t="s">
        <v>461</v>
      </c>
    </row>
    <row r="35" spans="1:7">
      <c r="A35" s="300"/>
      <c r="B35" s="304"/>
      <c r="C35" s="305"/>
      <c r="D35" s="305"/>
      <c r="E35" s="306"/>
      <c r="F35" s="306"/>
      <c r="G35" s="307"/>
    </row>
    <row r="36" spans="1:7">
      <c r="A36" s="300"/>
      <c r="B36" s="304"/>
      <c r="C36" s="305"/>
      <c r="D36" s="305"/>
      <c r="E36" s="306"/>
      <c r="F36" s="306"/>
      <c r="G36" s="307"/>
    </row>
    <row r="37" spans="1:7">
      <c r="A37" s="300"/>
      <c r="B37" s="304"/>
      <c r="C37" s="305"/>
      <c r="D37" s="305"/>
      <c r="E37" s="306"/>
      <c r="F37" s="306"/>
      <c r="G37" s="307"/>
    </row>
    <row r="38" spans="1:7">
      <c r="A38" s="300"/>
      <c r="B38" s="304"/>
      <c r="C38" s="305"/>
      <c r="D38" s="305"/>
      <c r="E38" s="306"/>
      <c r="F38" s="306"/>
      <c r="G38" s="307"/>
    </row>
    <row r="39" spans="1:7">
      <c r="A39" s="300"/>
      <c r="B39" s="304"/>
      <c r="C39" s="305"/>
      <c r="D39" s="305"/>
      <c r="E39" s="306"/>
      <c r="F39" s="306"/>
      <c r="G39" s="307"/>
    </row>
    <row r="40" spans="1:7">
      <c r="A40" s="300"/>
      <c r="B40" s="304"/>
      <c r="C40" s="305"/>
      <c r="D40" s="305"/>
      <c r="E40" s="306"/>
      <c r="F40" s="306"/>
      <c r="G40" s="307"/>
    </row>
    <row r="41" spans="1:7">
      <c r="A41" s="300"/>
      <c r="B41" s="304"/>
      <c r="C41" s="305"/>
      <c r="D41" s="305"/>
      <c r="E41" s="306"/>
      <c r="F41" s="306"/>
      <c r="G41" s="307"/>
    </row>
    <row r="42" spans="1:7">
      <c r="A42" s="300"/>
      <c r="B42" s="304"/>
      <c r="C42" s="305"/>
      <c r="D42" s="305"/>
      <c r="E42" s="306"/>
      <c r="F42" s="306"/>
      <c r="G42" s="307"/>
    </row>
    <row r="43" spans="1:7">
      <c r="A43" s="300"/>
      <c r="B43" s="308"/>
      <c r="C43" s="309"/>
      <c r="D43" s="309"/>
      <c r="E43" s="310"/>
      <c r="F43" s="310"/>
      <c r="G43" s="311"/>
    </row>
    <row r="44" spans="1:7">
      <c r="A44" s="124" t="s">
        <v>9</v>
      </c>
      <c r="B44" s="124"/>
      <c r="C44" s="124"/>
      <c r="D44" s="124"/>
      <c r="E44" s="124"/>
      <c r="F44" s="124"/>
      <c r="G44" s="118">
        <f>SUM(G35:G43)</f>
        <v>0</v>
      </c>
    </row>
    <row r="45" spans="1:7">
      <c r="A45" s="121"/>
      <c r="B45" s="121"/>
      <c r="C45" s="121"/>
      <c r="D45" s="132"/>
      <c r="E45" s="132"/>
      <c r="F45" s="132"/>
      <c r="G45" s="132"/>
    </row>
    <row r="46" spans="1:7">
      <c r="A46" s="121" t="s">
        <v>10</v>
      </c>
      <c r="B46" s="53"/>
      <c r="C46" s="53"/>
      <c r="D46" s="53"/>
      <c r="E46" s="53"/>
      <c r="F46" s="53"/>
      <c r="G46" s="53"/>
    </row>
    <row r="47" spans="1:7" ht="25.5">
      <c r="A47" s="300"/>
      <c r="B47" s="301" t="s">
        <v>179</v>
      </c>
      <c r="C47" s="302" t="s">
        <v>13</v>
      </c>
      <c r="D47" s="302" t="s">
        <v>14</v>
      </c>
      <c r="E47" s="303" t="s">
        <v>466</v>
      </c>
      <c r="F47" s="303" t="s">
        <v>461</v>
      </c>
      <c r="G47" s="132"/>
    </row>
    <row r="48" spans="1:7">
      <c r="A48" s="300"/>
      <c r="B48" s="304"/>
      <c r="C48" s="305"/>
      <c r="D48" s="305"/>
      <c r="E48" s="306"/>
      <c r="F48" s="307"/>
      <c r="G48" s="132"/>
    </row>
    <row r="49" spans="1:7">
      <c r="A49" s="300"/>
      <c r="B49" s="304"/>
      <c r="C49" s="305"/>
      <c r="D49" s="305"/>
      <c r="E49" s="306"/>
      <c r="F49" s="307"/>
      <c r="G49" s="132"/>
    </row>
    <row r="50" spans="1:7">
      <c r="A50" s="300"/>
      <c r="B50" s="304"/>
      <c r="C50" s="305"/>
      <c r="D50" s="305"/>
      <c r="E50" s="306"/>
      <c r="F50" s="307"/>
      <c r="G50" s="132"/>
    </row>
    <row r="51" spans="1:7">
      <c r="A51" s="300"/>
      <c r="B51" s="304"/>
      <c r="C51" s="305"/>
      <c r="D51" s="305"/>
      <c r="E51" s="306"/>
      <c r="F51" s="307"/>
      <c r="G51" s="132"/>
    </row>
    <row r="52" spans="1:7">
      <c r="A52" s="300"/>
      <c r="B52" s="304"/>
      <c r="C52" s="305"/>
      <c r="D52" s="305"/>
      <c r="E52" s="306"/>
      <c r="F52" s="307"/>
      <c r="G52" s="132"/>
    </row>
    <row r="53" spans="1:7">
      <c r="A53" s="300"/>
      <c r="B53" s="304"/>
      <c r="C53" s="305"/>
      <c r="D53" s="305"/>
      <c r="E53" s="306"/>
      <c r="F53" s="307"/>
    </row>
    <row r="54" spans="1:7">
      <c r="A54" s="300"/>
      <c r="B54" s="304"/>
      <c r="C54" s="305"/>
      <c r="D54" s="305"/>
      <c r="E54" s="306"/>
      <c r="F54" s="307"/>
    </row>
    <row r="55" spans="1:7">
      <c r="A55" s="300"/>
      <c r="B55" s="304"/>
      <c r="C55" s="305"/>
      <c r="D55" s="305"/>
      <c r="E55" s="306"/>
      <c r="F55" s="307"/>
    </row>
    <row r="56" spans="1:7">
      <c r="A56" s="300"/>
      <c r="B56" s="308"/>
      <c r="C56" s="309"/>
      <c r="D56" s="309"/>
      <c r="E56" s="310"/>
      <c r="F56" s="311"/>
    </row>
    <row r="57" spans="1:7">
      <c r="A57" s="124" t="s">
        <v>9</v>
      </c>
      <c r="B57" s="124"/>
      <c r="C57" s="124"/>
      <c r="D57" s="124"/>
      <c r="E57" s="124"/>
      <c r="F57" s="118">
        <f>SUM(F48:F56)</f>
        <v>0</v>
      </c>
    </row>
    <row r="58" spans="1:7">
      <c r="A58" s="121"/>
      <c r="B58" s="121"/>
      <c r="C58" s="121"/>
      <c r="D58" s="132"/>
      <c r="E58" s="132"/>
      <c r="F58" s="132"/>
    </row>
    <row r="59" spans="1:7" ht="12.75" customHeight="1">
      <c r="A59" s="121"/>
      <c r="B59" s="121"/>
      <c r="C59" s="121"/>
      <c r="D59" s="132"/>
      <c r="E59" s="132"/>
      <c r="F59" s="132"/>
    </row>
    <row r="60" spans="1:7" ht="12.75" customHeight="1">
      <c r="A60" s="85" t="str">
        <f>A58+1&amp;"."</f>
        <v>1.</v>
      </c>
      <c r="B60" s="191" t="s">
        <v>526</v>
      </c>
      <c r="C60" s="191"/>
      <c r="D60" s="191"/>
      <c r="E60" s="132"/>
      <c r="F60" s="132"/>
    </row>
    <row r="61" spans="1:7">
      <c r="E61" s="175" t="s">
        <v>336</v>
      </c>
      <c r="F61" s="175" t="s">
        <v>333</v>
      </c>
    </row>
    <row r="62" spans="1:7">
      <c r="A62" s="84"/>
      <c r="B62" s="84"/>
      <c r="C62" s="84"/>
      <c r="D62" s="193" t="s">
        <v>49</v>
      </c>
      <c r="E62" s="192"/>
      <c r="F62" s="192"/>
    </row>
    <row r="63" spans="1:7">
      <c r="A63" s="84"/>
      <c r="B63" s="84"/>
      <c r="C63" s="84"/>
      <c r="D63" s="193" t="s">
        <v>334</v>
      </c>
      <c r="E63" s="192"/>
      <c r="F63" s="192"/>
    </row>
    <row r="64" spans="1:7">
      <c r="A64" s="84"/>
      <c r="B64" s="84"/>
      <c r="C64" s="84"/>
      <c r="D64" s="84"/>
      <c r="E64" s="84"/>
    </row>
    <row r="65" spans="1:7">
      <c r="A65" s="85" t="str">
        <f>A60+1&amp;"."</f>
        <v>2.</v>
      </c>
      <c r="B65" s="46" t="s">
        <v>284</v>
      </c>
      <c r="C65" s="74"/>
    </row>
    <row r="66" spans="1:7" ht="12.75" customHeight="1">
      <c r="B66" s="46"/>
      <c r="C66" s="74"/>
      <c r="E66" s="175" t="s">
        <v>329</v>
      </c>
      <c r="F66" s="175" t="s">
        <v>332</v>
      </c>
    </row>
    <row r="67" spans="1:7" ht="12.75" customHeight="1">
      <c r="B67" s="46"/>
      <c r="C67" s="74"/>
      <c r="E67" s="248"/>
      <c r="F67" s="248"/>
    </row>
    <row r="68" spans="1:7" ht="12.75" customHeight="1">
      <c r="B68" s="46"/>
      <c r="C68" s="74"/>
      <c r="E68" s="179"/>
      <c r="F68" s="179"/>
    </row>
    <row r="69" spans="1:7" ht="12.75" customHeight="1">
      <c r="B69" s="46"/>
      <c r="C69" s="74"/>
      <c r="E69" s="179"/>
      <c r="F69" s="179"/>
    </row>
    <row r="70" spans="1:7" ht="12.75" customHeight="1">
      <c r="B70" s="46"/>
      <c r="C70" s="74"/>
      <c r="E70" s="179"/>
      <c r="F70" s="179"/>
    </row>
    <row r="71" spans="1:7" ht="12.75" customHeight="1">
      <c r="B71" s="46"/>
      <c r="C71" s="74"/>
      <c r="E71" s="179"/>
      <c r="F71" s="179"/>
    </row>
    <row r="72" spans="1:7" ht="12.75" customHeight="1">
      <c r="B72" s="46"/>
      <c r="C72" s="74"/>
      <c r="E72" s="179"/>
      <c r="F72" s="179"/>
    </row>
    <row r="73" spans="1:7" ht="12.75" customHeight="1">
      <c r="B73" s="46"/>
      <c r="C73" s="74"/>
      <c r="E73" s="179"/>
      <c r="F73" s="179"/>
    </row>
    <row r="74" spans="1:7" ht="12.75" customHeight="1">
      <c r="B74" s="46"/>
      <c r="C74" s="74"/>
      <c r="E74" s="179"/>
      <c r="F74" s="179"/>
    </row>
    <row r="75" spans="1:7" ht="12.75" customHeight="1">
      <c r="B75" s="46"/>
      <c r="C75" s="74"/>
      <c r="E75" s="179"/>
      <c r="F75" s="179"/>
    </row>
    <row r="76" spans="1:7" ht="18">
      <c r="E76" s="179"/>
      <c r="F76" s="179"/>
    </row>
    <row r="78" spans="1:7" ht="13.5" thickBot="1">
      <c r="A78" s="319"/>
      <c r="B78" s="293"/>
      <c r="C78" s="318"/>
      <c r="D78" s="312"/>
      <c r="F78" s="313" t="s">
        <v>300</v>
      </c>
      <c r="G78" s="314"/>
    </row>
    <row r="79" spans="1:7" ht="13.5" thickTop="1"/>
  </sheetData>
  <protectedRanges>
    <protectedRange sqref="E62:F76" name="Range5"/>
    <protectedRange sqref="B35:G44" name="Range3"/>
    <protectedRange sqref="B9:G18" name="Range1"/>
    <protectedRange sqref="B22:E31" name="Range2"/>
    <protectedRange sqref="B48:F57" name="Range4"/>
  </protectedRanges>
  <customSheetViews>
    <customSheetView guid="{F0C1927A-B995-4F6F-ACAC-9BC2D4009037}" scale="60" showPageBreaks="1" showGridLines="0" fitToPage="1" printArea="1" view="pageBreakPreview" topLeftCell="A19">
      <selection activeCell="B60" sqref="B60"/>
      <pageMargins left="0.75" right="0.75" top="0.51" bottom="0.46" header="0.5" footer="0.43"/>
      <pageSetup paperSize="9" scale="65" orientation="portrait" r:id="rId1"/>
      <headerFooter alignWithMargins="0"/>
    </customSheetView>
    <customSheetView guid="{199CEFA0-8D04-4A93-9AA6-2E20B3E1092B}" showPageBreaks="1" showGridLines="0" fitToPage="1" printArea="1">
      <selection sqref="A1:G1"/>
      <pageMargins left="0.75" right="0.75" top="0.51" bottom="0.46" header="0.5" footer="0.43"/>
      <pageSetup paperSize="9" scale="49" orientation="landscape" horizontalDpi="4294967294" r:id="rId2"/>
      <headerFooter alignWithMargins="0"/>
    </customSheetView>
    <customSheetView guid="{9A5D5453-84DD-4CCE-8674-A7AA0B8DD145}" showGridLines="0" fitToPage="1">
      <selection sqref="A1:G1"/>
      <pageMargins left="0.75" right="0.75" top="0.51" bottom="0.46" header="0.5" footer="0.43"/>
      <pageSetup paperSize="9" scale="49" orientation="landscape" horizontalDpi="4294967294" r:id="rId3"/>
      <headerFooter alignWithMargins="0"/>
    </customSheetView>
    <customSheetView guid="{7DDA6EA3-477D-4464-9759-C3BA585A6728}" scale="60" showPageBreaks="1" showGridLines="0" fitToPage="1" printArea="1" view="pageBreakPreview" topLeftCell="A19">
      <selection activeCell="B60" sqref="B60"/>
      <pageMargins left="0.75" right="0.75" top="0.51" bottom="0.46" header="0.5" footer="0.43"/>
      <pageSetup paperSize="9" scale="65" orientation="portrait" r:id="rId4"/>
      <headerFooter alignWithMargins="0"/>
    </customSheetView>
  </customSheetViews>
  <mergeCells count="5">
    <mergeCell ref="B6:G6"/>
    <mergeCell ref="A1:G1"/>
    <mergeCell ref="A2:G2"/>
    <mergeCell ref="A3:G3"/>
    <mergeCell ref="A4:G4"/>
  </mergeCells>
  <phoneticPr fontId="16" type="noConversion"/>
  <pageMargins left="0.75" right="0.75" top="0.51" bottom="0.46" header="0.5" footer="0.43"/>
  <pageSetup paperSize="9" scale="65" orientation="portrait" r:id="rId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3"/>
  <sheetViews>
    <sheetView showGridLines="0" view="pageBreakPreview" zoomScaleNormal="100" workbookViewId="0">
      <selection sqref="A1:L1"/>
    </sheetView>
  </sheetViews>
  <sheetFormatPr defaultRowHeight="12.75"/>
  <cols>
    <col min="1" max="2" width="12.7109375" customWidth="1"/>
    <col min="4" max="4" width="31.7109375" customWidth="1"/>
    <col min="5" max="12" width="14.7109375" customWidth="1"/>
  </cols>
  <sheetData>
    <row r="1" spans="1:12" ht="15.75">
      <c r="A1" s="530" t="s">
        <v>473</v>
      </c>
      <c r="B1" s="531"/>
      <c r="C1" s="531"/>
      <c r="D1" s="531"/>
      <c r="E1" s="531"/>
      <c r="F1" s="531"/>
      <c r="G1" s="531"/>
      <c r="H1" s="531"/>
      <c r="I1" s="531"/>
      <c r="J1" s="531"/>
      <c r="K1" s="531"/>
      <c r="L1" s="532"/>
    </row>
    <row r="2" spans="1:12" ht="15.75">
      <c r="A2" s="533" t="s">
        <v>291</v>
      </c>
      <c r="B2" s="534"/>
      <c r="C2" s="534"/>
      <c r="D2" s="534"/>
      <c r="E2" s="534"/>
      <c r="F2" s="534"/>
      <c r="G2" s="534"/>
      <c r="H2" s="534"/>
      <c r="I2" s="534"/>
      <c r="J2" s="534"/>
      <c r="K2" s="534"/>
      <c r="L2" s="535"/>
    </row>
    <row r="3" spans="1:12" ht="15.75">
      <c r="A3" s="533" t="str">
        <f>"of "&amp;name</f>
        <v>of ABC Pension Fund</v>
      </c>
      <c r="B3" s="534"/>
      <c r="C3" s="534"/>
      <c r="D3" s="534"/>
      <c r="E3" s="534"/>
      <c r="F3" s="534"/>
      <c r="G3" s="534"/>
      <c r="H3" s="534"/>
      <c r="I3" s="534"/>
      <c r="J3" s="534"/>
      <c r="K3" s="534"/>
      <c r="L3" s="535"/>
    </row>
    <row r="4" spans="1:12" ht="15.75">
      <c r="A4" s="454" t="str">
        <f>"as at the end of the financial period "&amp;YEAR(YE)&amp;"/"&amp;MONTH(YE)&amp;"/"&amp;DAY(YE)</f>
        <v>as at the end of the financial period 2007/12/31</v>
      </c>
      <c r="B4" s="455"/>
      <c r="C4" s="455"/>
      <c r="D4" s="455"/>
      <c r="E4" s="455"/>
      <c r="F4" s="455"/>
      <c r="G4" s="455"/>
      <c r="H4" s="455"/>
      <c r="I4" s="455"/>
      <c r="J4" s="455"/>
      <c r="K4" s="455"/>
      <c r="L4" s="456"/>
    </row>
    <row r="5" spans="1:12" ht="24.75" customHeight="1">
      <c r="A5" s="526" t="s">
        <v>312</v>
      </c>
      <c r="B5" s="526"/>
      <c r="C5" s="526"/>
      <c r="D5" s="527"/>
      <c r="E5" s="47" t="s">
        <v>129</v>
      </c>
      <c r="F5" s="40" t="s">
        <v>130</v>
      </c>
      <c r="G5" s="40" t="s">
        <v>510</v>
      </c>
      <c r="H5" s="14" t="s">
        <v>432</v>
      </c>
      <c r="I5" s="269" t="s">
        <v>133</v>
      </c>
      <c r="J5" s="269" t="s">
        <v>131</v>
      </c>
      <c r="K5" s="269" t="s">
        <v>335</v>
      </c>
      <c r="L5" s="269" t="s">
        <v>132</v>
      </c>
    </row>
    <row r="6" spans="1:12">
      <c r="A6" s="528"/>
      <c r="B6" s="528"/>
      <c r="C6" s="528"/>
      <c r="D6" s="529"/>
      <c r="E6" s="173" t="s">
        <v>460</v>
      </c>
      <c r="F6" s="173" t="s">
        <v>460</v>
      </c>
      <c r="G6" s="173" t="s">
        <v>460</v>
      </c>
      <c r="H6" s="173" t="s">
        <v>460</v>
      </c>
      <c r="I6" s="173" t="s">
        <v>460</v>
      </c>
      <c r="J6" s="173" t="s">
        <v>460</v>
      </c>
      <c r="K6" s="173" t="s">
        <v>460</v>
      </c>
      <c r="L6" s="173" t="s">
        <v>460</v>
      </c>
    </row>
    <row r="7" spans="1:12">
      <c r="A7" s="536">
        <v>1</v>
      </c>
      <c r="B7" s="536"/>
      <c r="C7" s="536"/>
      <c r="D7" s="536"/>
      <c r="E7" s="51">
        <v>2</v>
      </c>
      <c r="F7" s="51">
        <f t="shared" ref="F7:L7" si="0">E7+1</f>
        <v>3</v>
      </c>
      <c r="G7" s="51">
        <f t="shared" si="0"/>
        <v>4</v>
      </c>
      <c r="H7" s="51">
        <f t="shared" si="0"/>
        <v>5</v>
      </c>
      <c r="I7" s="51">
        <f t="shared" si="0"/>
        <v>6</v>
      </c>
      <c r="J7" s="51">
        <f t="shared" si="0"/>
        <v>7</v>
      </c>
      <c r="K7" s="51">
        <f t="shared" si="0"/>
        <v>8</v>
      </c>
      <c r="L7" s="51">
        <f t="shared" si="0"/>
        <v>9</v>
      </c>
    </row>
    <row r="8" spans="1:12">
      <c r="A8" s="60"/>
      <c r="B8" s="60"/>
      <c r="C8" s="60"/>
      <c r="D8" s="60"/>
      <c r="E8" s="53"/>
      <c r="F8" s="53"/>
      <c r="G8" s="53"/>
      <c r="H8" s="53"/>
      <c r="I8" s="53"/>
      <c r="J8" s="53"/>
      <c r="K8" s="53"/>
      <c r="L8" s="53"/>
    </row>
    <row r="9" spans="1:12">
      <c r="A9" s="61"/>
      <c r="B9" s="61"/>
      <c r="C9" s="168" t="s">
        <v>319</v>
      </c>
      <c r="D9" s="168"/>
      <c r="E9" s="41">
        <v>0</v>
      </c>
      <c r="F9" s="41">
        <v>0</v>
      </c>
      <c r="G9" s="41">
        <v>0</v>
      </c>
      <c r="H9" s="41">
        <v>0</v>
      </c>
      <c r="I9" s="48">
        <f>SUM(E9:G9)</f>
        <v>0</v>
      </c>
      <c r="J9" s="41">
        <v>0</v>
      </c>
      <c r="K9" s="41">
        <v>0</v>
      </c>
      <c r="L9" s="41">
        <v>0</v>
      </c>
    </row>
    <row r="10" spans="1:12">
      <c r="A10" s="61"/>
      <c r="B10" s="61"/>
      <c r="C10" s="169" t="s">
        <v>340</v>
      </c>
      <c r="D10" s="169"/>
      <c r="E10" s="52"/>
      <c r="F10" s="52"/>
      <c r="G10" s="52"/>
      <c r="H10" s="52"/>
      <c r="I10" s="52"/>
      <c r="J10" s="52"/>
      <c r="K10" s="52"/>
      <c r="L10" s="52"/>
    </row>
    <row r="11" spans="1:12">
      <c r="A11" s="61"/>
      <c r="B11" s="61"/>
      <c r="C11" s="61"/>
      <c r="D11" s="170" t="s">
        <v>527</v>
      </c>
      <c r="E11" s="41">
        <v>0</v>
      </c>
      <c r="F11" s="41">
        <v>0</v>
      </c>
      <c r="G11" s="41">
        <v>0</v>
      </c>
      <c r="H11" s="41">
        <v>0</v>
      </c>
      <c r="I11" s="48">
        <f>SUM(E11:G11)</f>
        <v>0</v>
      </c>
      <c r="J11" s="41">
        <v>0</v>
      </c>
      <c r="K11" s="41">
        <v>0</v>
      </c>
      <c r="L11" s="41">
        <v>0</v>
      </c>
    </row>
    <row r="12" spans="1:12">
      <c r="A12" s="61"/>
      <c r="B12" s="61"/>
      <c r="C12" s="61"/>
      <c r="D12" s="62" t="s">
        <v>528</v>
      </c>
      <c r="E12" s="41">
        <v>0</v>
      </c>
      <c r="F12" s="41">
        <v>0</v>
      </c>
      <c r="G12" s="41">
        <v>0</v>
      </c>
      <c r="H12" s="41">
        <v>0</v>
      </c>
      <c r="I12" s="48">
        <f>SUM(E12:G12)</f>
        <v>0</v>
      </c>
      <c r="J12" s="41">
        <v>0</v>
      </c>
      <c r="K12" s="41">
        <v>0</v>
      </c>
      <c r="L12" s="41">
        <v>0</v>
      </c>
    </row>
    <row r="13" spans="1:12">
      <c r="A13" s="61"/>
      <c r="B13" s="61"/>
      <c r="C13" s="60" t="s">
        <v>321</v>
      </c>
      <c r="D13" s="60"/>
      <c r="E13" s="63"/>
      <c r="F13" s="63"/>
      <c r="G13" s="63"/>
      <c r="H13" s="63"/>
      <c r="I13" s="63"/>
      <c r="J13" s="63"/>
      <c r="K13" s="63"/>
      <c r="L13" s="63"/>
    </row>
    <row r="14" spans="1:12">
      <c r="A14" s="61"/>
      <c r="B14" s="61"/>
      <c r="C14" s="61"/>
      <c r="D14" s="170" t="s">
        <v>322</v>
      </c>
      <c r="E14" s="41">
        <v>0</v>
      </c>
      <c r="F14" s="41">
        <v>0</v>
      </c>
      <c r="G14" s="41">
        <v>0</v>
      </c>
      <c r="H14" s="41">
        <v>0</v>
      </c>
      <c r="I14" s="48">
        <f>SUM(E14:G14)</f>
        <v>0</v>
      </c>
      <c r="J14" s="41">
        <v>0</v>
      </c>
      <c r="K14" s="41">
        <v>0</v>
      </c>
      <c r="L14" s="41">
        <v>0</v>
      </c>
    </row>
    <row r="15" spans="1:12">
      <c r="A15" s="61"/>
      <c r="B15" s="61"/>
      <c r="C15" s="61"/>
      <c r="D15" s="62" t="s">
        <v>323</v>
      </c>
      <c r="E15" s="41">
        <v>0</v>
      </c>
      <c r="F15" s="41">
        <v>0</v>
      </c>
      <c r="G15" s="41">
        <v>0</v>
      </c>
      <c r="H15" s="41">
        <v>0</v>
      </c>
      <c r="I15" s="48">
        <f>SUM(E15:G15)</f>
        <v>0</v>
      </c>
      <c r="J15" s="41">
        <v>0</v>
      </c>
      <c r="K15" s="41">
        <v>0</v>
      </c>
      <c r="L15" s="41">
        <v>0</v>
      </c>
    </row>
    <row r="16" spans="1:12">
      <c r="A16" s="61"/>
      <c r="B16" s="61"/>
      <c r="C16" s="60" t="s">
        <v>533</v>
      </c>
      <c r="D16" s="60"/>
      <c r="E16" s="63"/>
      <c r="F16" s="63"/>
      <c r="G16" s="63"/>
      <c r="H16" s="63"/>
      <c r="I16" s="63"/>
      <c r="J16" s="63"/>
      <c r="K16" s="63"/>
      <c r="L16" s="63"/>
    </row>
    <row r="17" spans="1:12">
      <c r="A17" s="61"/>
      <c r="B17" s="61"/>
      <c r="C17" s="61"/>
      <c r="D17" s="170" t="s">
        <v>315</v>
      </c>
      <c r="E17" s="41">
        <v>0</v>
      </c>
      <c r="F17" s="41">
        <v>0</v>
      </c>
      <c r="G17" s="41">
        <v>0</v>
      </c>
      <c r="H17" s="41">
        <v>0</v>
      </c>
      <c r="I17" s="48">
        <f>SUM(E17:G17)</f>
        <v>0</v>
      </c>
      <c r="J17" s="41">
        <v>0</v>
      </c>
      <c r="K17" s="41">
        <v>0</v>
      </c>
      <c r="L17" s="41">
        <v>0</v>
      </c>
    </row>
    <row r="18" spans="1:12">
      <c r="A18" s="61"/>
      <c r="B18" s="61"/>
      <c r="C18" s="61"/>
      <c r="D18" s="62" t="s">
        <v>320</v>
      </c>
      <c r="E18" s="41"/>
      <c r="F18" s="41"/>
      <c r="G18" s="41"/>
      <c r="H18" s="41"/>
      <c r="I18" s="48"/>
      <c r="J18" s="41"/>
      <c r="K18" s="41"/>
      <c r="L18" s="41"/>
    </row>
    <row r="19" spans="1:12">
      <c r="A19" s="61"/>
      <c r="B19" s="61"/>
      <c r="C19" s="168" t="s">
        <v>148</v>
      </c>
      <c r="D19" s="177"/>
      <c r="E19" s="55">
        <f t="shared" ref="E19:L19" si="1">SUM(E20:E22)</f>
        <v>0</v>
      </c>
      <c r="F19" s="55">
        <f t="shared" si="1"/>
        <v>0</v>
      </c>
      <c r="G19" s="55">
        <f t="shared" si="1"/>
        <v>0</v>
      </c>
      <c r="H19" s="55">
        <f>SUM(H20:H22)</f>
        <v>0</v>
      </c>
      <c r="I19" s="55">
        <f t="shared" si="1"/>
        <v>0</v>
      </c>
      <c r="J19" s="55">
        <f t="shared" si="1"/>
        <v>0</v>
      </c>
      <c r="K19" s="55">
        <f t="shared" si="1"/>
        <v>0</v>
      </c>
      <c r="L19" s="55">
        <f t="shared" si="1"/>
        <v>0</v>
      </c>
    </row>
    <row r="20" spans="1:12">
      <c r="A20" s="61"/>
      <c r="B20" s="61"/>
      <c r="C20" s="60"/>
      <c r="D20" s="174"/>
      <c r="E20" s="171">
        <v>0</v>
      </c>
      <c r="F20" s="171">
        <v>0</v>
      </c>
      <c r="G20" s="171">
        <v>0</v>
      </c>
      <c r="H20" s="171">
        <v>0</v>
      </c>
      <c r="I20" s="48">
        <f>SUM(E20:G20)</f>
        <v>0</v>
      </c>
      <c r="J20" s="171">
        <v>0</v>
      </c>
      <c r="K20" s="171">
        <v>0</v>
      </c>
      <c r="L20" s="171">
        <v>0</v>
      </c>
    </row>
    <row r="21" spans="1:12">
      <c r="A21" s="61"/>
      <c r="B21" s="61"/>
      <c r="C21" s="60"/>
      <c r="D21" s="166"/>
      <c r="E21" s="171">
        <v>0</v>
      </c>
      <c r="F21" s="171">
        <v>0</v>
      </c>
      <c r="G21" s="171">
        <v>0</v>
      </c>
      <c r="H21" s="171">
        <v>0</v>
      </c>
      <c r="I21" s="48">
        <f>SUM(E21:G21)</f>
        <v>0</v>
      </c>
      <c r="J21" s="171">
        <v>0</v>
      </c>
      <c r="K21" s="171">
        <v>0</v>
      </c>
      <c r="L21" s="171">
        <v>0</v>
      </c>
    </row>
    <row r="22" spans="1:12">
      <c r="A22" s="61"/>
      <c r="B22" s="61"/>
      <c r="C22" s="60"/>
      <c r="D22" s="166"/>
      <c r="E22" s="171">
        <v>0</v>
      </c>
      <c r="F22" s="171">
        <v>0</v>
      </c>
      <c r="G22" s="171">
        <v>0</v>
      </c>
      <c r="H22" s="171">
        <v>0</v>
      </c>
      <c r="I22" s="48">
        <f>SUM(E22:G22)</f>
        <v>0</v>
      </c>
      <c r="J22" s="171">
        <v>0</v>
      </c>
      <c r="K22" s="171">
        <v>0</v>
      </c>
      <c r="L22" s="171">
        <v>0</v>
      </c>
    </row>
    <row r="23" spans="1:12">
      <c r="A23" s="61"/>
      <c r="C23" s="60" t="s">
        <v>313</v>
      </c>
      <c r="D23" s="167"/>
      <c r="E23" s="48">
        <f t="shared" ref="E23:L23" si="2">SUM(E9:E19)</f>
        <v>0</v>
      </c>
      <c r="F23" s="48">
        <f t="shared" si="2"/>
        <v>0</v>
      </c>
      <c r="G23" s="48">
        <f t="shared" si="2"/>
        <v>0</v>
      </c>
      <c r="H23" s="48">
        <f t="shared" si="2"/>
        <v>0</v>
      </c>
      <c r="I23" s="48">
        <f t="shared" si="2"/>
        <v>0</v>
      </c>
      <c r="J23" s="48">
        <f t="shared" si="2"/>
        <v>0</v>
      </c>
      <c r="K23" s="48">
        <f t="shared" si="2"/>
        <v>0</v>
      </c>
      <c r="L23" s="48">
        <f t="shared" si="2"/>
        <v>0</v>
      </c>
    </row>
    <row r="24" spans="1:12">
      <c r="A24" s="61"/>
      <c r="C24" s="60"/>
      <c r="D24" s="167"/>
      <c r="E24" s="52"/>
      <c r="F24" s="52"/>
      <c r="G24" s="52"/>
      <c r="H24" s="52"/>
      <c r="I24" s="52"/>
      <c r="J24" s="52"/>
      <c r="K24" s="52"/>
      <c r="L24" s="52"/>
    </row>
    <row r="25" spans="1:12">
      <c r="A25" s="61"/>
      <c r="C25" s="367"/>
      <c r="D25" s="167"/>
      <c r="E25" s="52"/>
      <c r="F25" s="52"/>
      <c r="G25" s="52"/>
      <c r="H25" s="52"/>
      <c r="I25" s="52"/>
      <c r="J25" s="52"/>
      <c r="K25" s="52"/>
      <c r="L25" s="52"/>
    </row>
    <row r="26" spans="1:12" ht="18">
      <c r="A26" s="61"/>
      <c r="B26" s="525" t="s">
        <v>431</v>
      </c>
      <c r="C26" s="525"/>
      <c r="D26" s="525"/>
      <c r="E26" s="179"/>
      <c r="F26" s="52"/>
      <c r="G26" s="52"/>
      <c r="H26" s="52"/>
      <c r="I26" s="52"/>
      <c r="J26" s="52"/>
      <c r="K26" s="52"/>
      <c r="L26" s="52"/>
    </row>
    <row r="27" spans="1:12">
      <c r="A27" s="61"/>
      <c r="C27" s="367"/>
      <c r="D27" s="167"/>
      <c r="E27" s="52"/>
      <c r="F27" s="52"/>
      <c r="G27" s="52"/>
      <c r="H27" s="52"/>
      <c r="I27" s="52"/>
      <c r="J27" s="52"/>
      <c r="K27" s="52"/>
      <c r="L27" s="52"/>
    </row>
    <row r="28" spans="1:12">
      <c r="A28" s="271" t="s">
        <v>445</v>
      </c>
      <c r="B28" s="335"/>
      <c r="C28" s="272"/>
      <c r="D28" s="272"/>
      <c r="E28" s="272"/>
      <c r="F28" s="272"/>
      <c r="G28" s="272"/>
      <c r="H28" s="52"/>
      <c r="I28" s="52"/>
      <c r="J28" s="52"/>
      <c r="K28" s="52"/>
      <c r="L28" s="52"/>
    </row>
    <row r="29" spans="1:12">
      <c r="A29" s="272"/>
      <c r="B29" s="272"/>
      <c r="C29" s="272"/>
      <c r="D29" s="272"/>
      <c r="E29" s="272"/>
      <c r="F29" s="272"/>
      <c r="G29" s="272"/>
      <c r="H29" s="52"/>
      <c r="I29" s="52"/>
      <c r="J29" s="52"/>
      <c r="K29" s="52"/>
      <c r="L29" s="52"/>
    </row>
    <row r="30" spans="1:12">
      <c r="A30" s="272"/>
      <c r="B30" s="272"/>
      <c r="C30" s="272"/>
      <c r="D30" s="272"/>
      <c r="E30" s="272"/>
      <c r="F30" s="272"/>
      <c r="G30" s="272"/>
      <c r="H30" s="180"/>
    </row>
    <row r="31" spans="1:12">
      <c r="A31" s="272"/>
      <c r="B31" s="272"/>
      <c r="C31" s="272"/>
      <c r="D31" s="272"/>
      <c r="E31" s="272"/>
      <c r="F31" s="272"/>
      <c r="G31" s="272"/>
      <c r="H31" s="53"/>
      <c r="I31" s="53"/>
      <c r="J31" s="53"/>
      <c r="K31" s="53"/>
      <c r="L31" s="53"/>
    </row>
    <row r="32" spans="1:12">
      <c r="A32" s="272"/>
      <c r="B32" s="272"/>
      <c r="C32" s="272"/>
      <c r="D32" s="272"/>
      <c r="E32" s="272"/>
      <c r="F32" s="272"/>
      <c r="G32" s="272"/>
      <c r="H32" s="53"/>
      <c r="I32" s="53"/>
      <c r="J32" s="53"/>
      <c r="K32" s="53"/>
      <c r="L32" s="53"/>
    </row>
    <row r="33" spans="1:12">
      <c r="A33" s="272"/>
      <c r="B33" s="272"/>
      <c r="C33" s="272"/>
      <c r="D33" s="272"/>
      <c r="E33" s="272"/>
      <c r="F33" s="272"/>
      <c r="G33" s="272"/>
    </row>
    <row r="34" spans="1:12">
      <c r="A34" s="272"/>
      <c r="B34" s="272"/>
      <c r="C34" s="272"/>
      <c r="D34" s="272"/>
      <c r="E34" s="272"/>
      <c r="F34" s="272"/>
      <c r="G34" s="272"/>
    </row>
    <row r="35" spans="1:12">
      <c r="A35" s="272"/>
      <c r="B35" s="272"/>
      <c r="C35" s="272"/>
      <c r="D35" s="272"/>
      <c r="E35" s="272"/>
      <c r="F35" s="272"/>
      <c r="G35" s="272"/>
    </row>
    <row r="36" spans="1:12">
      <c r="A36" s="272"/>
      <c r="B36" s="272"/>
      <c r="C36" s="272"/>
      <c r="D36" s="272"/>
      <c r="E36" s="272"/>
      <c r="F36" s="272"/>
      <c r="G36" s="272"/>
    </row>
    <row r="37" spans="1:12">
      <c r="A37" s="272"/>
      <c r="B37" s="272"/>
      <c r="C37" s="272"/>
      <c r="D37" s="272"/>
      <c r="E37" s="272"/>
      <c r="F37" s="272"/>
      <c r="G37" s="272"/>
    </row>
    <row r="38" spans="1:12">
      <c r="A38" s="272"/>
      <c r="B38" s="272"/>
      <c r="C38" s="272"/>
      <c r="D38" s="272"/>
      <c r="E38" s="272"/>
      <c r="F38" s="272"/>
      <c r="G38" s="272"/>
    </row>
    <row r="39" spans="1:12">
      <c r="A39" s="272"/>
      <c r="B39" s="272"/>
      <c r="C39" s="272"/>
      <c r="D39" s="272"/>
      <c r="E39" s="272"/>
      <c r="F39" s="272"/>
      <c r="G39" s="272"/>
    </row>
    <row r="40" spans="1:12">
      <c r="A40" s="272"/>
      <c r="B40" s="272"/>
      <c r="C40" s="272"/>
      <c r="D40" s="272"/>
      <c r="E40" s="272"/>
      <c r="F40" s="272"/>
      <c r="G40" s="272"/>
    </row>
    <row r="42" spans="1:12" ht="13.5" thickBot="1">
      <c r="K42" s="328" t="s">
        <v>300</v>
      </c>
      <c r="L42" s="54"/>
    </row>
    <row r="43" spans="1:12" ht="13.5" thickTop="1"/>
  </sheetData>
  <protectedRanges>
    <protectedRange sqref="A28:G40" name="Range2"/>
    <protectedRange sqref="D9:L23" name="Range1"/>
  </protectedRanges>
  <customSheetViews>
    <customSheetView guid="{F0C1927A-B995-4F6F-ACAC-9BC2D4009037}" showPageBreaks="1" showGridLines="0" fitToPage="1" printArea="1" view="pageBreakPreview">
      <selection sqref="A1:L1"/>
      <pageMargins left="0.75" right="0.75" top="0.5" bottom="0.49" header="0.5" footer="0.5"/>
      <pageSetup paperSize="9" scale="72" orientation="landscape" r:id="rId1"/>
      <headerFooter alignWithMargins="0"/>
    </customSheetView>
    <customSheetView guid="{199CEFA0-8D04-4A93-9AA6-2E20B3E1092B}" showPageBreaks="1" showGridLines="0" fitToPage="1" printArea="1" view="pageBreakPreview">
      <selection sqref="A1:L1"/>
      <pageMargins left="0.75" right="0.75" top="0.5" bottom="0.49" header="0.5" footer="0.5"/>
      <pageSetup paperSize="9" scale="47" orientation="portrait" horizontalDpi="4294967294" r:id="rId2"/>
      <headerFooter alignWithMargins="0"/>
    </customSheetView>
    <customSheetView guid="{9A5D5453-84DD-4CCE-8674-A7AA0B8DD145}" showPageBreaks="1" showGridLines="0" fitToPage="1" printArea="1" view="pageBreakPreview">
      <selection sqref="A1:L1"/>
      <pageMargins left="0.75" right="0.75" top="0.5" bottom="0.49" header="0.5" footer="0.5"/>
      <pageSetup paperSize="9" scale="47" orientation="portrait" horizontalDpi="4294967294" r:id="rId3"/>
      <headerFooter alignWithMargins="0"/>
    </customSheetView>
    <customSheetView guid="{7DDA6EA3-477D-4464-9759-C3BA585A6728}" showPageBreaks="1" showGridLines="0" fitToPage="1" printArea="1" view="pageBreakPreview">
      <selection sqref="A1:L1"/>
      <pageMargins left="0.75" right="0.75" top="0.5" bottom="0.49" header="0.5" footer="0.5"/>
      <pageSetup paperSize="9" scale="72" orientation="landscape" r:id="rId4"/>
      <headerFooter alignWithMargins="0"/>
    </customSheetView>
  </customSheetViews>
  <mergeCells count="7">
    <mergeCell ref="B26:D26"/>
    <mergeCell ref="A5:D6"/>
    <mergeCell ref="A1:L1"/>
    <mergeCell ref="A2:L2"/>
    <mergeCell ref="A3:L3"/>
    <mergeCell ref="A4:L4"/>
    <mergeCell ref="A7:D7"/>
  </mergeCells>
  <phoneticPr fontId="16" type="noConversion"/>
  <pageMargins left="0.75" right="0.75" top="0.5" bottom="0.49" header="0.5" footer="0.5"/>
  <pageSetup paperSize="9" scale="72" orientation="landscape" r:id="rId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3"/>
  <sheetViews>
    <sheetView showGridLines="0" view="pageBreakPreview" zoomScaleNormal="100" workbookViewId="0">
      <selection sqref="A1:J1"/>
    </sheetView>
  </sheetViews>
  <sheetFormatPr defaultRowHeight="12.75"/>
  <cols>
    <col min="1" max="2" width="12.7109375" customWidth="1"/>
    <col min="4" max="4" width="31.7109375" customWidth="1"/>
    <col min="5" max="10" width="14.7109375" customWidth="1"/>
  </cols>
  <sheetData>
    <row r="1" spans="1:10" ht="15.75">
      <c r="A1" s="530" t="s">
        <v>540</v>
      </c>
      <c r="B1" s="531"/>
      <c r="C1" s="531"/>
      <c r="D1" s="531"/>
      <c r="E1" s="531"/>
      <c r="F1" s="531"/>
      <c r="G1" s="531"/>
      <c r="H1" s="531"/>
      <c r="I1" s="531"/>
      <c r="J1" s="531"/>
    </row>
    <row r="2" spans="1:10" ht="15.75">
      <c r="A2" s="533" t="s">
        <v>537</v>
      </c>
      <c r="B2" s="534"/>
      <c r="C2" s="534"/>
      <c r="D2" s="534"/>
      <c r="E2" s="534"/>
      <c r="F2" s="534"/>
      <c r="G2" s="534"/>
      <c r="H2" s="534"/>
      <c r="I2" s="534"/>
      <c r="J2" s="534"/>
    </row>
    <row r="3" spans="1:10" ht="15.75">
      <c r="A3" s="533" t="str">
        <f>"of "&amp;name</f>
        <v>of ABC Pension Fund</v>
      </c>
      <c r="B3" s="534"/>
      <c r="C3" s="534"/>
      <c r="D3" s="534"/>
      <c r="E3" s="534"/>
      <c r="F3" s="534"/>
      <c r="G3" s="534"/>
      <c r="H3" s="534"/>
      <c r="I3" s="534"/>
      <c r="J3" s="534"/>
    </row>
    <row r="4" spans="1:10" ht="15.75">
      <c r="A4" s="454" t="str">
        <f>"as at the end of the financial period "&amp;YEAR(YE)&amp;"/"&amp;MONTH(YE)&amp;"/"&amp;DAY(YE)</f>
        <v>as at the end of the financial period 2007/12/31</v>
      </c>
      <c r="B4" s="455"/>
      <c r="C4" s="455"/>
      <c r="D4" s="455"/>
      <c r="E4" s="455"/>
      <c r="F4" s="455"/>
      <c r="G4" s="455"/>
      <c r="H4" s="455"/>
      <c r="I4" s="455"/>
      <c r="J4" s="455"/>
    </row>
    <row r="5" spans="1:10" ht="24.75" customHeight="1">
      <c r="A5" s="526" t="s">
        <v>312</v>
      </c>
      <c r="B5" s="526"/>
      <c r="C5" s="526"/>
      <c r="D5" s="527"/>
      <c r="E5" s="537" t="s">
        <v>539</v>
      </c>
      <c r="F5" s="537"/>
      <c r="G5" s="537" t="s">
        <v>534</v>
      </c>
      <c r="H5" s="537"/>
      <c r="I5" s="537" t="s">
        <v>535</v>
      </c>
      <c r="J5" s="537"/>
    </row>
    <row r="6" spans="1:10" ht="24.75" customHeight="1">
      <c r="A6" s="540"/>
      <c r="B6" s="540"/>
      <c r="C6" s="540"/>
      <c r="D6" s="541"/>
      <c r="E6" s="269" t="s">
        <v>131</v>
      </c>
      <c r="F6" s="269" t="s">
        <v>335</v>
      </c>
      <c r="G6" s="269" t="s">
        <v>131</v>
      </c>
      <c r="H6" s="269" t="s">
        <v>335</v>
      </c>
      <c r="I6" s="269" t="s">
        <v>131</v>
      </c>
      <c r="J6" s="269" t="s">
        <v>335</v>
      </c>
    </row>
    <row r="7" spans="1:10">
      <c r="A7" s="528"/>
      <c r="B7" s="528"/>
      <c r="C7" s="528"/>
      <c r="D7" s="529"/>
      <c r="E7" s="173"/>
      <c r="F7" s="173"/>
      <c r="G7" s="173"/>
      <c r="H7" s="173"/>
      <c r="I7" s="173"/>
      <c r="J7" s="173"/>
    </row>
    <row r="8" spans="1:10">
      <c r="A8" s="536">
        <v>1</v>
      </c>
      <c r="B8" s="536"/>
      <c r="C8" s="536"/>
      <c r="D8" s="536"/>
      <c r="E8" s="51">
        <v>2</v>
      </c>
      <c r="F8" s="51">
        <f>E8+1</f>
        <v>3</v>
      </c>
      <c r="G8" s="51">
        <f>F8+1</f>
        <v>4</v>
      </c>
      <c r="H8" s="51">
        <f>G8+1</f>
        <v>5</v>
      </c>
      <c r="I8" s="51">
        <f>H8+1</f>
        <v>6</v>
      </c>
      <c r="J8" s="51">
        <f>I8+1</f>
        <v>7</v>
      </c>
    </row>
    <row r="9" spans="1:10">
      <c r="A9" s="60"/>
      <c r="B9" s="60"/>
      <c r="C9" s="60"/>
      <c r="D9" s="60"/>
      <c r="E9" s="53"/>
      <c r="F9" s="53"/>
      <c r="G9" s="53"/>
      <c r="H9" s="53"/>
      <c r="I9" s="53"/>
      <c r="J9" s="53"/>
    </row>
    <row r="10" spans="1:10">
      <c r="A10" s="61"/>
      <c r="B10" s="61"/>
      <c r="C10" s="168" t="s">
        <v>319</v>
      </c>
      <c r="D10" s="168"/>
      <c r="E10" s="41"/>
      <c r="F10" s="41"/>
      <c r="G10" s="41"/>
      <c r="H10" s="41"/>
      <c r="I10" s="41"/>
      <c r="J10" s="41"/>
    </row>
    <row r="11" spans="1:10">
      <c r="A11" s="61"/>
      <c r="B11" s="61"/>
      <c r="C11" s="169" t="s">
        <v>340</v>
      </c>
      <c r="D11" s="169"/>
      <c r="E11" s="52"/>
      <c r="F11" s="52"/>
      <c r="G11" s="52"/>
      <c r="H11" s="52"/>
      <c r="I11" s="52"/>
      <c r="J11" s="52"/>
    </row>
    <row r="12" spans="1:10">
      <c r="A12" s="61"/>
      <c r="B12" s="61"/>
      <c r="C12" s="61"/>
      <c r="D12" s="170" t="s">
        <v>527</v>
      </c>
      <c r="E12" s="41"/>
      <c r="F12" s="41"/>
      <c r="G12" s="41"/>
      <c r="H12" s="41"/>
      <c r="I12" s="41"/>
      <c r="J12" s="41"/>
    </row>
    <row r="13" spans="1:10">
      <c r="A13" s="61"/>
      <c r="B13" s="61"/>
      <c r="C13" s="61"/>
      <c r="D13" s="62" t="s">
        <v>528</v>
      </c>
      <c r="E13" s="41"/>
      <c r="F13" s="41"/>
      <c r="G13" s="41"/>
      <c r="H13" s="41"/>
      <c r="I13" s="41"/>
      <c r="J13" s="41"/>
    </row>
    <row r="14" spans="1:10">
      <c r="A14" s="61"/>
      <c r="B14" s="61"/>
      <c r="C14" s="60" t="s">
        <v>321</v>
      </c>
      <c r="D14" s="60"/>
      <c r="E14" s="63"/>
      <c r="F14" s="63"/>
      <c r="G14" s="63"/>
      <c r="H14" s="63"/>
      <c r="I14" s="63"/>
      <c r="J14" s="63"/>
    </row>
    <row r="15" spans="1:10">
      <c r="A15" s="61"/>
      <c r="B15" s="61"/>
      <c r="C15" s="61"/>
      <c r="D15" s="170" t="s">
        <v>322</v>
      </c>
      <c r="E15" s="41"/>
      <c r="F15" s="41"/>
      <c r="G15" s="41"/>
      <c r="H15" s="41"/>
      <c r="I15" s="41"/>
      <c r="J15" s="41"/>
    </row>
    <row r="16" spans="1:10">
      <c r="A16" s="61"/>
      <c r="B16" s="61"/>
      <c r="C16" s="61"/>
      <c r="D16" s="62" t="s">
        <v>323</v>
      </c>
      <c r="E16" s="41"/>
      <c r="F16" s="41"/>
      <c r="G16" s="41"/>
      <c r="H16" s="41"/>
      <c r="I16" s="41"/>
      <c r="J16" s="41"/>
    </row>
    <row r="17" spans="1:10">
      <c r="A17" s="61"/>
      <c r="B17" s="61"/>
      <c r="C17" s="60" t="s">
        <v>533</v>
      </c>
      <c r="D17" s="60"/>
      <c r="E17" s="63"/>
      <c r="F17" s="63"/>
      <c r="G17" s="63"/>
      <c r="H17" s="63"/>
      <c r="I17" s="63"/>
      <c r="J17" s="63"/>
    </row>
    <row r="18" spans="1:10">
      <c r="A18" s="61"/>
      <c r="B18" s="61"/>
      <c r="C18" s="61"/>
      <c r="D18" s="170" t="s">
        <v>315</v>
      </c>
      <c r="E18" s="41"/>
      <c r="F18" s="41"/>
      <c r="G18" s="41"/>
      <c r="H18" s="41"/>
      <c r="I18" s="41"/>
      <c r="J18" s="41"/>
    </row>
    <row r="19" spans="1:10">
      <c r="A19" s="61"/>
      <c r="B19" s="61"/>
      <c r="C19" s="61"/>
      <c r="D19" s="62" t="s">
        <v>320</v>
      </c>
      <c r="E19" s="41"/>
      <c r="F19" s="41"/>
      <c r="G19" s="41"/>
      <c r="H19" s="41"/>
      <c r="I19" s="41"/>
      <c r="J19" s="41"/>
    </row>
    <row r="20" spans="1:10">
      <c r="A20" s="61"/>
      <c r="B20" s="61"/>
      <c r="C20" s="168" t="s">
        <v>148</v>
      </c>
      <c r="D20" s="177"/>
      <c r="E20" s="55"/>
      <c r="F20" s="55"/>
      <c r="G20" s="55"/>
      <c r="H20" s="55"/>
      <c r="I20" s="55"/>
      <c r="J20" s="55"/>
    </row>
    <row r="21" spans="1:10">
      <c r="A21" s="61"/>
      <c r="B21" s="61"/>
      <c r="C21" s="60"/>
      <c r="D21" s="174"/>
      <c r="E21" s="171"/>
      <c r="F21" s="171"/>
      <c r="G21" s="171"/>
      <c r="H21" s="171"/>
      <c r="I21" s="171"/>
      <c r="J21" s="171"/>
    </row>
    <row r="22" spans="1:10">
      <c r="A22" s="61"/>
      <c r="B22" s="61"/>
      <c r="C22" s="60"/>
      <c r="D22" s="166"/>
      <c r="E22" s="171"/>
      <c r="F22" s="171"/>
      <c r="G22" s="171"/>
      <c r="H22" s="171"/>
      <c r="I22" s="171"/>
      <c r="J22" s="171"/>
    </row>
    <row r="23" spans="1:10">
      <c r="A23" s="61"/>
      <c r="B23" s="61"/>
      <c r="C23" s="60"/>
      <c r="D23" s="166"/>
      <c r="E23" s="171"/>
      <c r="F23" s="171"/>
      <c r="G23" s="171"/>
      <c r="H23" s="171"/>
      <c r="I23" s="171"/>
      <c r="J23" s="171"/>
    </row>
    <row r="24" spans="1:10">
      <c r="A24" s="61"/>
      <c r="C24" s="60" t="s">
        <v>313</v>
      </c>
      <c r="D24" s="167"/>
      <c r="E24" s="48"/>
      <c r="F24" s="48"/>
      <c r="G24" s="48"/>
      <c r="H24" s="48"/>
      <c r="I24" s="48"/>
      <c r="J24" s="48"/>
    </row>
    <row r="25" spans="1:10">
      <c r="A25" s="61"/>
      <c r="C25" s="60"/>
      <c r="D25" s="167"/>
      <c r="E25" s="52"/>
      <c r="F25" s="52"/>
      <c r="G25" s="52"/>
      <c r="H25" s="52"/>
      <c r="I25" s="52"/>
      <c r="J25" s="52"/>
    </row>
    <row r="26" spans="1:10">
      <c r="A26" s="61"/>
      <c r="C26" s="367"/>
      <c r="D26" s="167"/>
      <c r="E26" s="52"/>
      <c r="F26" s="52"/>
      <c r="G26" s="52"/>
      <c r="H26" s="52"/>
      <c r="I26" s="52"/>
      <c r="J26" s="52"/>
    </row>
    <row r="27" spans="1:10">
      <c r="A27" s="538" t="s">
        <v>536</v>
      </c>
      <c r="B27" s="538"/>
      <c r="C27" s="538"/>
      <c r="D27" s="538"/>
      <c r="E27" s="538"/>
      <c r="F27" s="538"/>
      <c r="G27" s="538"/>
      <c r="H27" s="538"/>
      <c r="I27" s="52"/>
      <c r="J27" s="52"/>
    </row>
    <row r="28" spans="1:10">
      <c r="A28" s="538"/>
      <c r="B28" s="538"/>
      <c r="C28" s="538"/>
      <c r="D28" s="538"/>
      <c r="E28" s="538"/>
      <c r="F28" s="538"/>
      <c r="G28" s="538"/>
      <c r="H28" s="538"/>
      <c r="I28" s="52"/>
      <c r="J28" s="52"/>
    </row>
    <row r="29" spans="1:10">
      <c r="A29" s="538"/>
      <c r="B29" s="538"/>
      <c r="C29" s="538"/>
      <c r="D29" s="538"/>
      <c r="E29" s="538"/>
      <c r="F29" s="538"/>
      <c r="G29" s="538"/>
      <c r="H29" s="538"/>
    </row>
    <row r="30" spans="1:10">
      <c r="A30" s="538"/>
      <c r="B30" s="538"/>
      <c r="C30" s="538"/>
      <c r="D30" s="538"/>
      <c r="E30" s="538"/>
      <c r="F30" s="538"/>
      <c r="G30" s="538"/>
      <c r="H30" s="538"/>
      <c r="I30" s="53"/>
      <c r="J30" s="53"/>
    </row>
    <row r="31" spans="1:10">
      <c r="A31" s="538"/>
      <c r="B31" s="538"/>
      <c r="C31" s="538"/>
      <c r="D31" s="538"/>
      <c r="E31" s="538"/>
      <c r="F31" s="538"/>
      <c r="G31" s="538"/>
      <c r="H31" s="538"/>
      <c r="I31" s="53"/>
      <c r="J31" s="53"/>
    </row>
    <row r="32" spans="1:10">
      <c r="A32" s="538"/>
      <c r="B32" s="538"/>
      <c r="C32" s="538"/>
      <c r="D32" s="538"/>
      <c r="E32" s="538"/>
      <c r="F32" s="538"/>
      <c r="G32" s="538"/>
      <c r="H32" s="538"/>
    </row>
    <row r="33" spans="1:10">
      <c r="A33" s="538"/>
      <c r="B33" s="538"/>
      <c r="C33" s="538"/>
      <c r="D33" s="538"/>
      <c r="E33" s="538"/>
      <c r="F33" s="538"/>
      <c r="G33" s="538"/>
      <c r="H33" s="538"/>
    </row>
    <row r="34" spans="1:10">
      <c r="A34" s="538"/>
      <c r="B34" s="538"/>
      <c r="C34" s="538"/>
      <c r="D34" s="538"/>
      <c r="E34" s="538"/>
      <c r="F34" s="538"/>
      <c r="G34" s="538"/>
      <c r="H34" s="538"/>
    </row>
    <row r="35" spans="1:10">
      <c r="A35" s="538"/>
      <c r="B35" s="538"/>
      <c r="C35" s="538"/>
      <c r="D35" s="538"/>
      <c r="E35" s="538"/>
      <c r="F35" s="538"/>
      <c r="G35" s="538"/>
      <c r="H35" s="538"/>
    </row>
    <row r="36" spans="1:10">
      <c r="A36" s="538"/>
      <c r="B36" s="538"/>
      <c r="C36" s="538"/>
      <c r="D36" s="538"/>
      <c r="E36" s="538"/>
      <c r="F36" s="538"/>
      <c r="G36" s="538"/>
      <c r="H36" s="538"/>
    </row>
    <row r="37" spans="1:10">
      <c r="A37" s="538"/>
      <c r="B37" s="538"/>
      <c r="C37" s="538"/>
      <c r="D37" s="538"/>
      <c r="E37" s="538"/>
      <c r="F37" s="538"/>
      <c r="G37" s="538"/>
      <c r="H37" s="538"/>
    </row>
    <row r="38" spans="1:10">
      <c r="A38" s="538"/>
      <c r="B38" s="538"/>
      <c r="C38" s="538"/>
      <c r="D38" s="538"/>
      <c r="E38" s="538"/>
      <c r="F38" s="538"/>
      <c r="G38" s="538"/>
      <c r="H38" s="538"/>
    </row>
    <row r="39" spans="1:10">
      <c r="A39" s="538"/>
      <c r="B39" s="538"/>
      <c r="C39" s="538"/>
      <c r="D39" s="538"/>
      <c r="E39" s="538"/>
      <c r="F39" s="538"/>
      <c r="G39" s="538"/>
      <c r="H39" s="538"/>
    </row>
    <row r="41" spans="1:10" ht="13.5" thickBot="1">
      <c r="G41" s="328"/>
      <c r="H41" s="328" t="s">
        <v>300</v>
      </c>
      <c r="I41" s="54"/>
      <c r="J41" s="328"/>
    </row>
    <row r="42" spans="1:10" ht="13.5" thickTop="1"/>
    <row r="43" spans="1:10" ht="30.75" customHeight="1">
      <c r="A43" s="539" t="s">
        <v>538</v>
      </c>
      <c r="B43" s="539"/>
      <c r="C43" s="539"/>
      <c r="D43" s="539"/>
      <c r="E43" s="539"/>
      <c r="F43" s="539"/>
      <c r="G43" s="539"/>
      <c r="H43" s="539"/>
      <c r="I43" s="539"/>
      <c r="J43" s="539"/>
    </row>
  </sheetData>
  <protectedRanges>
    <protectedRange sqref="A27:H39" name="Range2"/>
    <protectedRange sqref="D10:J24" name="Range1"/>
  </protectedRanges>
  <customSheetViews>
    <customSheetView guid="{F0C1927A-B995-4F6F-ACAC-9BC2D4009037}" showPageBreaks="1" showGridLines="0" fitToPage="1" printArea="1" view="pageBreakPreview">
      <selection sqref="A1:J1"/>
      <pageMargins left="0.75" right="0.75" top="0.5" bottom="0.49" header="0.5" footer="0.5"/>
      <pageSetup paperSize="9" scale="81" orientation="landscape" r:id="rId1"/>
      <headerFooter alignWithMargins="0"/>
    </customSheetView>
    <customSheetView guid="{199CEFA0-8D04-4A93-9AA6-2E20B3E1092B}" showPageBreaks="1" showGridLines="0" fitToPage="1" printArea="1" view="pageBreakPreview">
      <selection sqref="A1:J1"/>
      <pageMargins left="0.75" right="0.75" top="0.5" bottom="0.49" header="0.5" footer="0.5"/>
      <pageSetup paperSize="9" scale="56" orientation="portrait" horizontalDpi="4294967294" r:id="rId2"/>
      <headerFooter alignWithMargins="0"/>
    </customSheetView>
    <customSheetView guid="{9A5D5453-84DD-4CCE-8674-A7AA0B8DD145}" showPageBreaks="1" showGridLines="0" fitToPage="1" printArea="1" view="pageBreakPreview">
      <selection sqref="A1:J1"/>
      <pageMargins left="0.75" right="0.75" top="0.5" bottom="0.49" header="0.5" footer="0.5"/>
      <pageSetup paperSize="9" scale="56" orientation="portrait" horizontalDpi="4294967294" r:id="rId3"/>
      <headerFooter alignWithMargins="0"/>
    </customSheetView>
    <customSheetView guid="{7DDA6EA3-477D-4464-9759-C3BA585A6728}" showPageBreaks="1" showGridLines="0" fitToPage="1" printArea="1" view="pageBreakPreview">
      <selection sqref="A1:J1"/>
      <pageMargins left="0.75" right="0.75" top="0.5" bottom="0.49" header="0.5" footer="0.5"/>
      <pageSetup paperSize="9" scale="81" orientation="landscape" r:id="rId4"/>
      <headerFooter alignWithMargins="0"/>
    </customSheetView>
  </customSheetViews>
  <mergeCells count="11">
    <mergeCell ref="G5:H5"/>
    <mergeCell ref="A27:H39"/>
    <mergeCell ref="A43:J43"/>
    <mergeCell ref="A1:J1"/>
    <mergeCell ref="A2:J2"/>
    <mergeCell ref="A3:J3"/>
    <mergeCell ref="A4:J4"/>
    <mergeCell ref="A5:D7"/>
    <mergeCell ref="A8:D8"/>
    <mergeCell ref="I5:J5"/>
    <mergeCell ref="E5:F5"/>
  </mergeCells>
  <pageMargins left="0.75" right="0.75" top="0.5" bottom="0.49" header="0.5" footer="0.5"/>
  <pageSetup paperSize="9" scale="81" orientation="landscape" r:id="rId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D71"/>
  <sheetViews>
    <sheetView showGridLines="0" view="pageBreakPreview" zoomScale="60" zoomScaleNormal="100" workbookViewId="0">
      <selection activeCell="B10" sqref="B10:D67"/>
    </sheetView>
  </sheetViews>
  <sheetFormatPr defaultRowHeight="12.75"/>
  <cols>
    <col min="1" max="1" width="21.7109375" customWidth="1"/>
    <col min="2" max="2" width="34.7109375" customWidth="1"/>
    <col min="3" max="4" width="16.7109375" customWidth="1"/>
    <col min="5" max="5" width="13" customWidth="1"/>
  </cols>
  <sheetData>
    <row r="1" spans="1:4" ht="15">
      <c r="A1" s="421" t="s">
        <v>373</v>
      </c>
      <c r="B1" s="422"/>
      <c r="C1" s="422"/>
      <c r="D1" s="423"/>
    </row>
    <row r="2" spans="1:4" ht="15">
      <c r="A2" s="424" t="s">
        <v>16</v>
      </c>
      <c r="B2" s="425"/>
      <c r="C2" s="425"/>
      <c r="D2" s="426"/>
    </row>
    <row r="3" spans="1:4" ht="15">
      <c r="A3" s="424" t="str">
        <f>"of "&amp;name</f>
        <v>of ABC Pension Fund</v>
      </c>
      <c r="B3" s="425"/>
      <c r="C3" s="425"/>
      <c r="D3" s="426"/>
    </row>
    <row r="4" spans="1:4" ht="15.75">
      <c r="A4" s="454" t="s">
        <v>383</v>
      </c>
      <c r="B4" s="455"/>
      <c r="C4" s="455"/>
      <c r="D4" s="456"/>
    </row>
    <row r="5" spans="1:4">
      <c r="A5" s="300"/>
      <c r="B5" s="53"/>
      <c r="C5" s="53"/>
      <c r="D5" s="53"/>
    </row>
    <row r="6" spans="1:4" ht="12.75" customHeight="1">
      <c r="A6" s="544"/>
      <c r="B6" s="542" t="s">
        <v>511</v>
      </c>
      <c r="C6" s="40" t="s">
        <v>93</v>
      </c>
      <c r="D6" s="40" t="s">
        <v>94</v>
      </c>
    </row>
    <row r="7" spans="1:4" ht="12.75" customHeight="1">
      <c r="A7" s="545"/>
      <c r="B7" s="543"/>
      <c r="C7" s="197" t="s">
        <v>460</v>
      </c>
      <c r="D7" s="172" t="s">
        <v>460</v>
      </c>
    </row>
    <row r="8" spans="1:4" ht="12.75" customHeight="1">
      <c r="A8" s="1">
        <v>1</v>
      </c>
      <c r="B8" s="1">
        <v>2</v>
      </c>
      <c r="C8" s="1">
        <v>3</v>
      </c>
      <c r="D8" s="1">
        <v>4</v>
      </c>
    </row>
    <row r="9" spans="1:4">
      <c r="A9" s="121" t="s">
        <v>15</v>
      </c>
      <c r="B9" s="322"/>
      <c r="C9" s="322"/>
      <c r="D9" s="322" t="s">
        <v>396</v>
      </c>
    </row>
    <row r="10" spans="1:4">
      <c r="A10" s="300"/>
      <c r="B10" s="320"/>
      <c r="C10" s="321"/>
      <c r="D10" s="316"/>
    </row>
    <row r="11" spans="1:4">
      <c r="A11" s="300"/>
      <c r="B11" s="304"/>
      <c r="C11" s="305"/>
      <c r="D11" s="307"/>
    </row>
    <row r="12" spans="1:4">
      <c r="A12" s="300"/>
      <c r="B12" s="304"/>
      <c r="C12" s="305"/>
      <c r="D12" s="307"/>
    </row>
    <row r="13" spans="1:4">
      <c r="A13" s="300"/>
      <c r="B13" s="304"/>
      <c r="C13" s="305"/>
      <c r="D13" s="307"/>
    </row>
    <row r="14" spans="1:4">
      <c r="A14" s="300"/>
      <c r="B14" s="304"/>
      <c r="C14" s="305"/>
      <c r="D14" s="307"/>
    </row>
    <row r="15" spans="1:4">
      <c r="A15" s="300"/>
      <c r="B15" s="304"/>
      <c r="C15" s="305"/>
      <c r="D15" s="307"/>
    </row>
    <row r="16" spans="1:4">
      <c r="A16" s="300"/>
      <c r="B16" s="304"/>
      <c r="C16" s="305"/>
      <c r="D16" s="307"/>
    </row>
    <row r="17" spans="1:4">
      <c r="A17" s="300"/>
      <c r="B17" s="304"/>
      <c r="C17" s="305"/>
      <c r="D17" s="307"/>
    </row>
    <row r="18" spans="1:4">
      <c r="A18" s="300"/>
      <c r="B18" s="308"/>
      <c r="C18" s="309"/>
      <c r="D18" s="311"/>
    </row>
    <row r="19" spans="1:4">
      <c r="A19" s="124" t="s">
        <v>314</v>
      </c>
      <c r="B19" s="124"/>
      <c r="C19" s="124"/>
      <c r="D19" s="124"/>
    </row>
    <row r="20" spans="1:4">
      <c r="A20" s="121"/>
      <c r="B20" s="121"/>
      <c r="C20" s="121"/>
      <c r="D20" s="132"/>
    </row>
    <row r="21" spans="1:4">
      <c r="A21" s="121" t="s">
        <v>478</v>
      </c>
      <c r="B21" s="53"/>
      <c r="C21" s="53"/>
      <c r="D21" s="53"/>
    </row>
    <row r="22" spans="1:4">
      <c r="A22" s="300"/>
      <c r="B22" s="304"/>
      <c r="C22" s="305"/>
      <c r="D22" s="307"/>
    </row>
    <row r="23" spans="1:4">
      <c r="A23" s="300"/>
      <c r="B23" s="304"/>
      <c r="C23" s="305"/>
      <c r="D23" s="307"/>
    </row>
    <row r="24" spans="1:4">
      <c r="A24" s="300"/>
      <c r="B24" s="304"/>
      <c r="C24" s="305"/>
      <c r="D24" s="307"/>
    </row>
    <row r="25" spans="1:4">
      <c r="A25" s="300"/>
      <c r="B25" s="304"/>
      <c r="C25" s="305"/>
      <c r="D25" s="307"/>
    </row>
    <row r="26" spans="1:4">
      <c r="A26" s="300"/>
      <c r="B26" s="304"/>
      <c r="C26" s="305"/>
      <c r="D26" s="307"/>
    </row>
    <row r="27" spans="1:4">
      <c r="A27" s="300"/>
      <c r="B27" s="304"/>
      <c r="C27" s="305"/>
      <c r="D27" s="307"/>
    </row>
    <row r="28" spans="1:4">
      <c r="A28" s="300"/>
      <c r="B28" s="304"/>
      <c r="C28" s="305"/>
      <c r="D28" s="307"/>
    </row>
    <row r="29" spans="1:4">
      <c r="A29" s="300"/>
      <c r="B29" s="304"/>
      <c r="C29" s="305"/>
      <c r="D29" s="307"/>
    </row>
    <row r="30" spans="1:4">
      <c r="A30" s="300"/>
      <c r="B30" s="308"/>
      <c r="C30" s="309"/>
      <c r="D30" s="311"/>
    </row>
    <row r="31" spans="1:4">
      <c r="A31" s="124" t="s">
        <v>314</v>
      </c>
      <c r="B31" s="124"/>
      <c r="C31" s="124"/>
      <c r="D31" s="118">
        <f>SUM(D22:D30)</f>
        <v>0</v>
      </c>
    </row>
    <row r="32" spans="1:4">
      <c r="A32" s="121"/>
      <c r="B32" s="121"/>
      <c r="C32" s="121"/>
      <c r="D32" s="132"/>
    </row>
    <row r="33" spans="1:4">
      <c r="A33" s="121" t="s">
        <v>397</v>
      </c>
      <c r="B33" s="53"/>
      <c r="C33" s="53"/>
      <c r="D33" s="53"/>
    </row>
    <row r="34" spans="1:4">
      <c r="A34" s="300"/>
      <c r="B34" s="304"/>
      <c r="C34" s="305"/>
      <c r="D34" s="307"/>
    </row>
    <row r="35" spans="1:4">
      <c r="A35" s="300"/>
      <c r="B35" s="304"/>
      <c r="C35" s="305"/>
      <c r="D35" s="307"/>
    </row>
    <row r="36" spans="1:4">
      <c r="A36" s="300"/>
      <c r="B36" s="304"/>
      <c r="C36" s="305"/>
      <c r="D36" s="307"/>
    </row>
    <row r="37" spans="1:4">
      <c r="A37" s="300"/>
      <c r="B37" s="304"/>
      <c r="C37" s="305"/>
      <c r="D37" s="307"/>
    </row>
    <row r="38" spans="1:4">
      <c r="A38" s="300"/>
      <c r="B38" s="304"/>
      <c r="C38" s="305"/>
      <c r="D38" s="307"/>
    </row>
    <row r="39" spans="1:4">
      <c r="A39" s="300"/>
      <c r="B39" s="304"/>
      <c r="C39" s="305"/>
      <c r="D39" s="307"/>
    </row>
    <row r="40" spans="1:4">
      <c r="A40" s="300"/>
      <c r="B40" s="304"/>
      <c r="C40" s="305"/>
      <c r="D40" s="307"/>
    </row>
    <row r="41" spans="1:4">
      <c r="A41" s="300"/>
      <c r="B41" s="304"/>
      <c r="C41" s="305"/>
      <c r="D41" s="307"/>
    </row>
    <row r="42" spans="1:4">
      <c r="A42" s="300"/>
      <c r="B42" s="308"/>
      <c r="C42" s="309"/>
      <c r="D42" s="311"/>
    </row>
    <row r="43" spans="1:4">
      <c r="A43" s="124" t="s">
        <v>314</v>
      </c>
      <c r="B43" s="124"/>
      <c r="C43" s="124"/>
      <c r="D43" s="118">
        <f>SUM(D34:D42)</f>
        <v>0</v>
      </c>
    </row>
    <row r="44" spans="1:4">
      <c r="A44" s="121"/>
      <c r="B44" s="121"/>
      <c r="C44" s="121"/>
      <c r="D44" s="132"/>
    </row>
    <row r="45" spans="1:4">
      <c r="A45" s="121" t="s">
        <v>398</v>
      </c>
      <c r="B45" s="53"/>
      <c r="C45" s="53"/>
      <c r="D45" s="53"/>
    </row>
    <row r="46" spans="1:4">
      <c r="A46" s="300"/>
      <c r="B46" s="304"/>
      <c r="C46" s="305"/>
      <c r="D46" s="307"/>
    </row>
    <row r="47" spans="1:4">
      <c r="A47" s="300"/>
      <c r="B47" s="304"/>
      <c r="C47" s="305"/>
      <c r="D47" s="307"/>
    </row>
    <row r="48" spans="1:4">
      <c r="A48" s="300"/>
      <c r="B48" s="304"/>
      <c r="C48" s="305"/>
      <c r="D48" s="307"/>
    </row>
    <row r="49" spans="1:4">
      <c r="A49" s="300"/>
      <c r="B49" s="304"/>
      <c r="C49" s="305"/>
      <c r="D49" s="307"/>
    </row>
    <row r="50" spans="1:4">
      <c r="A50" s="300"/>
      <c r="B50" s="304"/>
      <c r="C50" s="305"/>
      <c r="D50" s="307"/>
    </row>
    <row r="51" spans="1:4">
      <c r="A51" s="300"/>
      <c r="B51" s="304"/>
      <c r="C51" s="305"/>
      <c r="D51" s="307"/>
    </row>
    <row r="52" spans="1:4">
      <c r="A52" s="300"/>
      <c r="B52" s="304"/>
      <c r="C52" s="305"/>
      <c r="D52" s="307"/>
    </row>
    <row r="53" spans="1:4">
      <c r="A53" s="300"/>
      <c r="B53" s="304"/>
      <c r="C53" s="305"/>
      <c r="D53" s="307"/>
    </row>
    <row r="54" spans="1:4">
      <c r="A54" s="300"/>
      <c r="B54" s="308"/>
      <c r="C54" s="309"/>
      <c r="D54" s="311"/>
    </row>
    <row r="55" spans="1:4">
      <c r="A55" s="124" t="s">
        <v>314</v>
      </c>
      <c r="B55" s="124"/>
      <c r="C55" s="124"/>
      <c r="D55" s="118">
        <f>SUM(D46:D54)</f>
        <v>0</v>
      </c>
    </row>
    <row r="56" spans="1:4">
      <c r="A56" s="121"/>
      <c r="B56" s="121"/>
      <c r="C56" s="121"/>
      <c r="D56" s="132"/>
    </row>
    <row r="57" spans="1:4">
      <c r="A57" s="121" t="s">
        <v>399</v>
      </c>
      <c r="B57" s="53"/>
      <c r="C57" s="53"/>
      <c r="D57" s="53"/>
    </row>
    <row r="58" spans="1:4">
      <c r="A58" s="300"/>
      <c r="B58" s="304"/>
      <c r="C58" s="305"/>
      <c r="D58" s="307"/>
    </row>
    <row r="59" spans="1:4">
      <c r="A59" s="300"/>
      <c r="B59" s="304"/>
      <c r="C59" s="305"/>
      <c r="D59" s="307"/>
    </row>
    <row r="60" spans="1:4">
      <c r="A60" s="300"/>
      <c r="B60" s="304"/>
      <c r="C60" s="305"/>
      <c r="D60" s="307"/>
    </row>
    <row r="61" spans="1:4">
      <c r="A61" s="300"/>
      <c r="B61" s="304"/>
      <c r="C61" s="305"/>
      <c r="D61" s="307"/>
    </row>
    <row r="62" spans="1:4">
      <c r="A62" s="300"/>
      <c r="B62" s="304"/>
      <c r="C62" s="305"/>
      <c r="D62" s="307"/>
    </row>
    <row r="63" spans="1:4">
      <c r="A63" s="300"/>
      <c r="B63" s="304"/>
      <c r="C63" s="305"/>
      <c r="D63" s="307"/>
    </row>
    <row r="64" spans="1:4">
      <c r="A64" s="300"/>
      <c r="B64" s="304"/>
      <c r="C64" s="305"/>
      <c r="D64" s="307"/>
    </row>
    <row r="65" spans="1:4">
      <c r="A65" s="300"/>
      <c r="B65" s="304"/>
      <c r="C65" s="305"/>
      <c r="D65" s="307"/>
    </row>
    <row r="66" spans="1:4">
      <c r="A66" s="300"/>
      <c r="B66" s="308"/>
      <c r="C66" s="309"/>
      <c r="D66" s="311"/>
    </row>
    <row r="67" spans="1:4">
      <c r="A67" s="124" t="s">
        <v>314</v>
      </c>
      <c r="B67" s="124"/>
      <c r="C67" s="124"/>
      <c r="D67" s="118">
        <f>SUM(D58:D66)</f>
        <v>0</v>
      </c>
    </row>
    <row r="68" spans="1:4">
      <c r="A68" s="121"/>
      <c r="B68" s="121"/>
      <c r="C68" s="121"/>
      <c r="D68" s="132"/>
    </row>
    <row r="69" spans="1:4">
      <c r="A69" s="121"/>
      <c r="B69" s="121"/>
      <c r="C69" s="121"/>
      <c r="D69" s="132"/>
    </row>
    <row r="70" spans="1:4" ht="13.5" thickBot="1">
      <c r="A70" s="319"/>
      <c r="B70" s="293"/>
      <c r="C70" s="323" t="s">
        <v>300</v>
      </c>
      <c r="D70" s="314"/>
    </row>
    <row r="71" spans="1:4" ht="13.5" thickTop="1"/>
  </sheetData>
  <protectedRanges>
    <protectedRange sqref="B10:D67" name="Range1"/>
  </protectedRanges>
  <customSheetViews>
    <customSheetView guid="{F0C1927A-B995-4F6F-ACAC-9BC2D4009037}" scale="60" showPageBreaks="1" showGridLines="0" fitToPage="1" printArea="1" view="pageBreakPreview">
      <selection activeCell="B10" sqref="B10:D67"/>
      <pageMargins left="0.75" right="0.75" top="0.51" bottom="0.46" header="0.5" footer="0.43"/>
      <pageSetup paperSize="9" scale="86" orientation="portrait" r:id="rId1"/>
      <headerFooter alignWithMargins="0"/>
    </customSheetView>
    <customSheetView guid="{199CEFA0-8D04-4A93-9AA6-2E20B3E1092B}" showPageBreaks="1" showGridLines="0" fitToPage="1" printArea="1">
      <selection activeCell="B10" sqref="B10:D67"/>
      <pageMargins left="0.75" right="0.75" top="0.51" bottom="0.46" header="0.5" footer="0.43"/>
      <pageSetup paperSize="9" orientation="landscape" horizontalDpi="4294967294" r:id="rId2"/>
      <headerFooter alignWithMargins="0"/>
    </customSheetView>
    <customSheetView guid="{9A5D5453-84DD-4CCE-8674-A7AA0B8DD145}" showGridLines="0" fitToPage="1">
      <selection activeCell="B10" sqref="B10:D67"/>
      <pageMargins left="0.75" right="0.75" top="0.51" bottom="0.46" header="0.5" footer="0.43"/>
      <pageSetup paperSize="9" orientation="landscape" horizontalDpi="4294967294" r:id="rId3"/>
      <headerFooter alignWithMargins="0"/>
    </customSheetView>
    <customSheetView guid="{7DDA6EA3-477D-4464-9759-C3BA585A6728}" scale="60" showPageBreaks="1" showGridLines="0" fitToPage="1" printArea="1" view="pageBreakPreview">
      <selection activeCell="B10" sqref="B10:D67"/>
      <pageMargins left="0.75" right="0.75" top="0.51" bottom="0.46" header="0.5" footer="0.43"/>
      <pageSetup paperSize="9" scale="86" orientation="portrait" r:id="rId4"/>
      <headerFooter alignWithMargins="0"/>
    </customSheetView>
  </customSheetViews>
  <mergeCells count="6">
    <mergeCell ref="B6:B7"/>
    <mergeCell ref="A6:A7"/>
    <mergeCell ref="A1:D1"/>
    <mergeCell ref="A2:D2"/>
    <mergeCell ref="A3:D3"/>
    <mergeCell ref="A4:D4"/>
  </mergeCells>
  <phoneticPr fontId="16" type="noConversion"/>
  <pageMargins left="0.75" right="0.75" top="0.51" bottom="0.46" header="0.5" footer="0.43"/>
  <pageSetup paperSize="9" scale="86" orientation="portrait" r:id="rId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52"/>
  <sheetViews>
    <sheetView showGridLines="0" view="pageBreakPreview" zoomScaleNormal="100" workbookViewId="0">
      <selection activeCell="B22" sqref="B22"/>
    </sheetView>
  </sheetViews>
  <sheetFormatPr defaultRowHeight="12.75"/>
  <cols>
    <col min="1" max="1" width="17.140625" customWidth="1"/>
    <col min="2" max="2" width="15.5703125" customWidth="1"/>
    <col min="3" max="3" width="60.7109375" customWidth="1"/>
    <col min="4" max="5" width="14.7109375" customWidth="1"/>
    <col min="6" max="6" width="9.140625" style="59"/>
  </cols>
  <sheetData>
    <row r="1" spans="1:5" customFormat="1">
      <c r="A1" s="437" t="s">
        <v>412</v>
      </c>
      <c r="B1" s="438"/>
      <c r="C1" s="438"/>
      <c r="D1" s="438"/>
      <c r="E1" s="438"/>
    </row>
    <row r="2" spans="1:5" customFormat="1">
      <c r="A2" s="439" t="s">
        <v>479</v>
      </c>
      <c r="B2" s="440"/>
      <c r="C2" s="440"/>
      <c r="D2" s="440"/>
      <c r="E2" s="440"/>
    </row>
    <row r="3" spans="1:5" customFormat="1">
      <c r="A3" s="439" t="str">
        <f>"of "&amp;name</f>
        <v>of ABC Pension Fund</v>
      </c>
      <c r="B3" s="440"/>
      <c r="C3" s="440"/>
      <c r="D3" s="440"/>
      <c r="E3" s="440"/>
    </row>
    <row r="4" spans="1:5" customFormat="1" ht="15">
      <c r="A4" s="548" t="s">
        <v>188</v>
      </c>
      <c r="B4" s="549"/>
      <c r="C4" s="549"/>
      <c r="D4" s="549"/>
      <c r="E4" s="549"/>
    </row>
    <row r="5" spans="1:5" customFormat="1">
      <c r="C5" s="377"/>
      <c r="D5" s="378" t="s">
        <v>93</v>
      </c>
      <c r="E5" s="379" t="s">
        <v>94</v>
      </c>
    </row>
    <row r="6" spans="1:5" customFormat="1">
      <c r="A6" s="451" t="s">
        <v>312</v>
      </c>
      <c r="B6" s="452"/>
      <c r="C6" s="453"/>
      <c r="D6" s="253" t="s">
        <v>314</v>
      </c>
      <c r="E6" s="253" t="s">
        <v>314</v>
      </c>
    </row>
    <row r="7" spans="1:5" customFormat="1">
      <c r="A7" s="285"/>
      <c r="B7" s="334"/>
      <c r="C7" s="286"/>
      <c r="D7" s="267" t="s">
        <v>460</v>
      </c>
      <c r="E7" s="267" t="s">
        <v>460</v>
      </c>
    </row>
    <row r="8" spans="1:5" customFormat="1">
      <c r="A8" s="441">
        <v>1</v>
      </c>
      <c r="B8" s="441"/>
      <c r="C8" s="441"/>
      <c r="D8" s="253">
        <v>2</v>
      </c>
      <c r="E8" s="253">
        <v>3</v>
      </c>
    </row>
    <row r="9" spans="1:5" customFormat="1">
      <c r="C9" s="152"/>
      <c r="D9" s="254"/>
      <c r="E9" s="254"/>
    </row>
    <row r="10" spans="1:5" customFormat="1">
      <c r="B10" s="59"/>
      <c r="C10" s="153" t="s">
        <v>411</v>
      </c>
      <c r="D10" s="277"/>
      <c r="E10" s="276">
        <v>0</v>
      </c>
    </row>
    <row r="11" spans="1:5" customFormat="1">
      <c r="B11" s="59"/>
      <c r="C11" s="355" t="s">
        <v>467</v>
      </c>
      <c r="D11" s="277"/>
      <c r="E11" s="277">
        <v>0</v>
      </c>
    </row>
    <row r="12" spans="1:5" customFormat="1">
      <c r="B12" s="59"/>
      <c r="C12" s="355"/>
      <c r="D12" s="356"/>
      <c r="E12" s="356"/>
    </row>
    <row r="13" spans="1:5" customFormat="1">
      <c r="B13" s="59"/>
      <c r="C13" s="259" t="s">
        <v>408</v>
      </c>
      <c r="D13" s="280">
        <f>SUM(D14:D16)</f>
        <v>0</v>
      </c>
      <c r="E13" s="280">
        <f>SUM(E14:E16)</f>
        <v>0</v>
      </c>
    </row>
    <row r="14" spans="1:5" customFormat="1">
      <c r="B14" s="59"/>
      <c r="C14" s="281" t="s">
        <v>409</v>
      </c>
      <c r="D14" s="277"/>
      <c r="E14" s="276"/>
    </row>
    <row r="15" spans="1:5" customFormat="1">
      <c r="B15" s="59"/>
      <c r="C15" s="281" t="s">
        <v>410</v>
      </c>
      <c r="D15" s="277"/>
      <c r="E15" s="277"/>
    </row>
    <row r="16" spans="1:5" s="330" customFormat="1">
      <c r="C16" s="357"/>
      <c r="D16" s="356"/>
      <c r="E16" s="356"/>
    </row>
    <row r="17" spans="1:7">
      <c r="B17" s="59"/>
      <c r="C17" s="259" t="s">
        <v>210</v>
      </c>
      <c r="D17" s="277"/>
      <c r="E17" s="277"/>
      <c r="F17"/>
    </row>
    <row r="18" spans="1:7">
      <c r="B18" s="59"/>
      <c r="C18" s="357"/>
      <c r="D18" s="356"/>
      <c r="E18" s="356"/>
      <c r="F18"/>
    </row>
    <row r="19" spans="1:7">
      <c r="B19" s="59"/>
      <c r="C19" s="282" t="s">
        <v>413</v>
      </c>
      <c r="D19" s="280">
        <f>D11-D13-D17</f>
        <v>0</v>
      </c>
      <c r="E19" s="280">
        <f>E11-E13-E17</f>
        <v>0</v>
      </c>
      <c r="F19"/>
    </row>
    <row r="20" spans="1:7">
      <c r="B20" s="59"/>
      <c r="C20" s="358"/>
      <c r="D20" s="356"/>
      <c r="E20" s="356"/>
      <c r="F20"/>
    </row>
    <row r="21" spans="1:7" ht="13.5" customHeight="1">
      <c r="A21" s="85"/>
      <c r="B21" s="46" t="s">
        <v>550</v>
      </c>
      <c r="C21" s="19"/>
      <c r="D21" s="176"/>
      <c r="E21" s="15"/>
      <c r="F21"/>
    </row>
    <row r="22" spans="1:7">
      <c r="A22" s="86"/>
      <c r="B22" s="87" t="s">
        <v>292</v>
      </c>
      <c r="C22" s="87"/>
      <c r="E22" s="69"/>
      <c r="F22"/>
    </row>
    <row r="23" spans="1:7">
      <c r="C23" s="255"/>
      <c r="D23" s="151"/>
      <c r="E23" s="151"/>
      <c r="F23"/>
    </row>
    <row r="24" spans="1:7" ht="13.5" thickBot="1">
      <c r="C24" s="255"/>
      <c r="D24" s="325" t="s">
        <v>285</v>
      </c>
      <c r="E24" s="54"/>
    </row>
    <row r="25" spans="1:7" ht="13.5" thickTop="1">
      <c r="C25" s="255"/>
      <c r="D25" s="151"/>
      <c r="E25" s="151"/>
    </row>
    <row r="26" spans="1:7">
      <c r="A26" s="271" t="s">
        <v>481</v>
      </c>
      <c r="B26" s="272"/>
      <c r="C26" s="272"/>
      <c r="D26" s="272"/>
      <c r="E26" s="272"/>
      <c r="F26" s="272"/>
      <c r="G26" s="272"/>
    </row>
    <row r="27" spans="1:7">
      <c r="A27" s="272"/>
      <c r="B27" s="272"/>
      <c r="C27" s="272"/>
      <c r="D27" s="272"/>
      <c r="E27" s="272"/>
      <c r="F27" s="272"/>
      <c r="G27" s="272"/>
    </row>
    <row r="28" spans="1:7">
      <c r="A28" s="272"/>
      <c r="B28" s="272"/>
      <c r="C28" s="272"/>
      <c r="D28" s="272"/>
      <c r="E28" s="272"/>
      <c r="F28" s="272"/>
      <c r="G28" s="272"/>
    </row>
    <row r="29" spans="1:7">
      <c r="A29" s="272"/>
      <c r="B29" s="272"/>
      <c r="C29" s="272"/>
      <c r="D29" s="272"/>
      <c r="E29" s="272"/>
      <c r="F29" s="272"/>
      <c r="G29" s="272"/>
    </row>
    <row r="30" spans="1:7">
      <c r="A30" s="272"/>
      <c r="B30" s="272"/>
      <c r="C30" s="272"/>
      <c r="D30" s="272"/>
      <c r="E30" s="272"/>
      <c r="F30" s="272"/>
      <c r="G30" s="272"/>
    </row>
    <row r="31" spans="1:7">
      <c r="A31" s="335"/>
      <c r="B31" s="272"/>
      <c r="C31" s="272"/>
      <c r="D31" s="272"/>
      <c r="E31" s="272"/>
      <c r="F31" s="272"/>
      <c r="G31" s="272"/>
    </row>
    <row r="32" spans="1:7" ht="31.5" customHeight="1">
      <c r="A32" s="85" t="str">
        <f>A28+1&amp;"."</f>
        <v>1.</v>
      </c>
      <c r="B32" s="546" t="s">
        <v>482</v>
      </c>
      <c r="C32" s="546"/>
      <c r="D32" s="547"/>
      <c r="E32" s="15"/>
      <c r="G32" s="272"/>
    </row>
    <row r="33" spans="1:7">
      <c r="A33" s="86"/>
      <c r="B33" s="87" t="s">
        <v>292</v>
      </c>
      <c r="D33" s="87"/>
      <c r="E33" s="19"/>
      <c r="G33" s="272"/>
    </row>
    <row r="34" spans="1:7">
      <c r="A34" s="86"/>
      <c r="B34" s="46"/>
      <c r="C34" s="46"/>
      <c r="D34" s="46"/>
      <c r="E34" s="46"/>
      <c r="G34" s="272"/>
    </row>
    <row r="35" spans="1:7" ht="25.5" customHeight="1">
      <c r="A35" s="85" t="str">
        <f>A32+1&amp;"."</f>
        <v>2.</v>
      </c>
      <c r="B35" s="546" t="s">
        <v>483</v>
      </c>
      <c r="C35" s="546"/>
      <c r="D35" s="547"/>
      <c r="E35" s="15"/>
      <c r="G35" s="272"/>
    </row>
    <row r="36" spans="1:7">
      <c r="A36" s="86"/>
      <c r="B36" s="87" t="s">
        <v>292</v>
      </c>
      <c r="C36" s="46"/>
      <c r="D36" s="46"/>
      <c r="E36" s="46"/>
      <c r="G36" s="272"/>
    </row>
    <row r="37" spans="1:7">
      <c r="A37" s="86"/>
      <c r="B37" s="46"/>
      <c r="C37" s="46"/>
      <c r="D37" s="46"/>
      <c r="E37" s="46"/>
      <c r="G37" s="272"/>
    </row>
    <row r="38" spans="1:7" ht="26.25" customHeight="1">
      <c r="A38" s="85" t="str">
        <f>A35+1&amp;"."</f>
        <v>3.</v>
      </c>
      <c r="B38" s="546" t="s">
        <v>484</v>
      </c>
      <c r="C38" s="546"/>
      <c r="D38" s="547"/>
      <c r="E38" s="15"/>
      <c r="G38" s="272"/>
    </row>
    <row r="39" spans="1:7">
      <c r="A39" s="86"/>
      <c r="B39" s="87" t="s">
        <v>292</v>
      </c>
      <c r="D39" s="87"/>
      <c r="E39" s="19"/>
      <c r="G39" s="272"/>
    </row>
    <row r="40" spans="1:7">
      <c r="A40" s="86"/>
      <c r="B40" s="46"/>
      <c r="C40" s="46"/>
      <c r="D40" s="46"/>
      <c r="E40" s="46"/>
      <c r="G40" s="272"/>
    </row>
    <row r="41" spans="1:7" ht="29.25" customHeight="1">
      <c r="A41" s="85" t="str">
        <f>A38+1&amp;"."</f>
        <v>4.</v>
      </c>
      <c r="B41" s="546" t="s">
        <v>485</v>
      </c>
      <c r="C41" s="546"/>
      <c r="D41" s="547"/>
      <c r="E41" s="15"/>
      <c r="G41" s="272"/>
    </row>
    <row r="42" spans="1:7">
      <c r="A42" s="86"/>
      <c r="B42" s="46"/>
      <c r="C42" s="46"/>
      <c r="D42" s="46"/>
      <c r="E42" s="46"/>
      <c r="G42" s="272"/>
    </row>
    <row r="43" spans="1:7" ht="24.75" customHeight="1">
      <c r="A43" s="85" t="str">
        <f>A41+1&amp;"."</f>
        <v>5.</v>
      </c>
      <c r="B43" s="546" t="s">
        <v>486</v>
      </c>
      <c r="C43" s="546"/>
      <c r="D43" s="547"/>
      <c r="E43" s="15"/>
      <c r="F43" s="225"/>
      <c r="G43" s="272"/>
    </row>
    <row r="44" spans="1:7" ht="14.25" customHeight="1">
      <c r="A44" s="363"/>
      <c r="B44" s="546" t="s">
        <v>422</v>
      </c>
      <c r="C44" s="546"/>
      <c r="D44" s="547"/>
      <c r="E44" s="15"/>
      <c r="F44" s="225"/>
      <c r="G44" s="272"/>
    </row>
    <row r="45" spans="1:7">
      <c r="A45" s="363"/>
      <c r="B45" s="361" t="s">
        <v>421</v>
      </c>
      <c r="C45" s="191"/>
      <c r="D45" s="191"/>
      <c r="E45" s="361"/>
      <c r="F45" s="362"/>
    </row>
    <row r="48" spans="1:7" ht="13.5" thickBot="1">
      <c r="A48" s="195" t="s">
        <v>285</v>
      </c>
      <c r="B48" s="79"/>
      <c r="C48" s="180"/>
      <c r="D48" s="88" t="s">
        <v>364</v>
      </c>
      <c r="E48" s="80"/>
      <c r="F48"/>
    </row>
    <row r="49" spans="1:6" ht="13.5" thickTop="1">
      <c r="A49" s="89"/>
      <c r="B49" s="19"/>
      <c r="C49" s="180"/>
      <c r="D49" s="88"/>
      <c r="E49" s="81"/>
      <c r="F49"/>
    </row>
    <row r="50" spans="1:6">
      <c r="A50" s="89"/>
      <c r="B50" s="19"/>
      <c r="C50" s="180"/>
      <c r="D50" s="88"/>
      <c r="E50" s="81"/>
      <c r="F50"/>
    </row>
    <row r="51" spans="1:6" ht="13.5" thickBot="1">
      <c r="A51" s="18" t="s">
        <v>318</v>
      </c>
      <c r="B51" s="79"/>
      <c r="C51" s="180"/>
      <c r="D51" s="88"/>
      <c r="E51" s="81"/>
      <c r="F51"/>
    </row>
    <row r="52" spans="1:6" ht="13.5" thickTop="1">
      <c r="A52" s="19"/>
      <c r="B52" s="19"/>
      <c r="C52" s="181"/>
      <c r="D52" s="19"/>
      <c r="E52" s="19"/>
      <c r="F52"/>
    </row>
  </sheetData>
  <protectedRanges>
    <protectedRange sqref="E32:E44" name="Range3"/>
    <protectedRange sqref="D10:E21" name="Range1"/>
    <protectedRange sqref="A26:F31" name="Range2"/>
  </protectedRanges>
  <customSheetViews>
    <customSheetView guid="{F0C1927A-B995-4F6F-ACAC-9BC2D4009037}" showPageBreaks="1" showGridLines="0" fitToPage="1" printArea="1" view="pageBreakPreview">
      <selection activeCell="B22" sqref="B22"/>
      <pageMargins left="0.75" right="0.75" top="0.51" bottom="0.5" header="0.5" footer="0.5"/>
      <pageSetup paperSize="9" scale="66" orientation="portrait" r:id="rId1"/>
      <headerFooter alignWithMargins="0"/>
    </customSheetView>
    <customSheetView guid="{199CEFA0-8D04-4A93-9AA6-2E20B3E1092B}" showPageBreaks="1" showGridLines="0" fitToPage="1" printArea="1" view="pageBreakPreview">
      <selection activeCell="B22" sqref="B22"/>
      <pageMargins left="0.75" right="0.75" top="0.51" bottom="0.5" header="0.5" footer="0.5"/>
      <pageSetup paperSize="9" scale="66" orientation="portrait" r:id="rId2"/>
      <headerFooter alignWithMargins="0"/>
    </customSheetView>
    <customSheetView guid="{9A5D5453-84DD-4CCE-8674-A7AA0B8DD145}" showPageBreaks="1" showGridLines="0" fitToPage="1" printArea="1" view="pageBreakPreview">
      <selection activeCell="B22" sqref="B22"/>
      <pageMargins left="0.75" right="0.75" top="0.51" bottom="0.5" header="0.5" footer="0.5"/>
      <pageSetup paperSize="9" scale="66" orientation="portrait" r:id="rId3"/>
      <headerFooter alignWithMargins="0"/>
    </customSheetView>
    <customSheetView guid="{7DDA6EA3-477D-4464-9759-C3BA585A6728}" showPageBreaks="1" showGridLines="0" fitToPage="1" printArea="1" view="pageBreakPreview">
      <selection activeCell="B22" sqref="B22"/>
      <pageMargins left="0.75" right="0.75" top="0.51" bottom="0.5" header="0.5" footer="0.5"/>
      <pageSetup paperSize="9" scale="66" orientation="portrait" r:id="rId4"/>
      <headerFooter alignWithMargins="0"/>
    </customSheetView>
  </customSheetViews>
  <mergeCells count="12">
    <mergeCell ref="B44:D44"/>
    <mergeCell ref="B43:D43"/>
    <mergeCell ref="A1:E1"/>
    <mergeCell ref="A2:E2"/>
    <mergeCell ref="A3:E3"/>
    <mergeCell ref="A4:E4"/>
    <mergeCell ref="A6:C6"/>
    <mergeCell ref="B32:D32"/>
    <mergeCell ref="A8:C8"/>
    <mergeCell ref="B38:D38"/>
    <mergeCell ref="B41:D41"/>
    <mergeCell ref="B35:D35"/>
  </mergeCells>
  <conditionalFormatting sqref="E41 E38 E21 E32 E35">
    <cfRule type="cellIs" dxfId="13" priority="15" stopIfTrue="1" operator="equal">
      <formula>"N"</formula>
    </cfRule>
    <cfRule type="cellIs" dxfId="12" priority="16" stopIfTrue="1" operator="equal">
      <formula>"Y"</formula>
    </cfRule>
  </conditionalFormatting>
  <conditionalFormatting sqref="F43:F44">
    <cfRule type="cellIs" dxfId="11" priority="11" stopIfTrue="1" operator="equal">
      <formula>"Y"</formula>
    </cfRule>
    <cfRule type="cellIs" dxfId="10" priority="12" stopIfTrue="1" operator="equal">
      <formula>"N"</formula>
    </cfRule>
  </conditionalFormatting>
  <conditionalFormatting sqref="E44">
    <cfRule type="cellIs" dxfId="9" priority="5" stopIfTrue="1" operator="equal">
      <formula>"N"</formula>
    </cfRule>
    <cfRule type="cellIs" dxfId="8" priority="6" stopIfTrue="1" operator="equal">
      <formula>"Y"</formula>
    </cfRule>
  </conditionalFormatting>
  <conditionalFormatting sqref="E43">
    <cfRule type="cellIs" dxfId="7" priority="3" stopIfTrue="1" operator="equal">
      <formula>"N"</formula>
    </cfRule>
    <cfRule type="cellIs" dxfId="6" priority="4" stopIfTrue="1" operator="equal">
      <formula>"Y"</formula>
    </cfRule>
  </conditionalFormatting>
  <conditionalFormatting sqref="E43">
    <cfRule type="cellIs" dxfId="5" priority="1" stopIfTrue="1" operator="equal">
      <formula>"N"</formula>
    </cfRule>
    <cfRule type="cellIs" dxfId="4" priority="2" stopIfTrue="1" operator="equal">
      <formula>"Y"</formula>
    </cfRule>
  </conditionalFormatting>
  <dataValidations count="1">
    <dataValidation type="list" errorStyle="warning" allowBlank="1" showInputMessage="1" showErrorMessage="1" errorTitle="Invalid choice" error="Your choice isn't valid!" promptTitle="Select Yes or No" prompt="Please select Y for Yes or N for No in the drop down box provided." sqref="E43:F44 E41 E38 E21 E32 E35">
      <formula1>"Y,N"</formula1>
    </dataValidation>
  </dataValidations>
  <pageMargins left="0.75" right="0.75" top="0.51" bottom="0.5" header="0.5" footer="0.5"/>
  <pageSetup paperSize="9" scale="66" orientation="portrait" r:id="rId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01"/>
  <sheetViews>
    <sheetView showGridLines="0" view="pageBreakPreview" topLeftCell="A82" zoomScaleNormal="100" zoomScaleSheetLayoutView="100" workbookViewId="0">
      <selection activeCell="B79" sqref="B79"/>
    </sheetView>
  </sheetViews>
  <sheetFormatPr defaultRowHeight="12.75"/>
  <cols>
    <col min="1" max="1" width="8.28515625" style="180" customWidth="1"/>
    <col min="2" max="2" width="17.5703125" customWidth="1"/>
    <col min="3" max="3" width="46.5703125" customWidth="1"/>
    <col min="4" max="4" width="27.42578125" customWidth="1"/>
    <col min="5" max="5" width="17.7109375" customWidth="1"/>
  </cols>
  <sheetData>
    <row r="1" spans="1:5" ht="15">
      <c r="A1" s="550" t="str">
        <f>"Statement 7.1"</f>
        <v>Statement 7.1</v>
      </c>
      <c r="B1" s="551"/>
      <c r="C1" s="551"/>
      <c r="D1" s="551"/>
      <c r="E1" s="552"/>
    </row>
    <row r="2" spans="1:5" ht="15" customHeight="1">
      <c r="A2" s="553" t="s">
        <v>428</v>
      </c>
      <c r="B2" s="554"/>
      <c r="C2" s="554"/>
      <c r="D2" s="554"/>
      <c r="E2" s="555"/>
    </row>
    <row r="3" spans="1:5" ht="15">
      <c r="A3" s="553" t="str">
        <f>"of  "&amp;name</f>
        <v>of  ABC Pension Fund</v>
      </c>
      <c r="B3" s="554"/>
      <c r="C3" s="554"/>
      <c r="D3" s="554"/>
      <c r="E3" s="555"/>
    </row>
    <row r="4" spans="1:5" ht="15" customHeight="1">
      <c r="A4" s="476" t="str">
        <f>"as at the end of financial period "&amp;YEAR(YE)&amp;"/"&amp;MONTH(YE)&amp;"/"&amp;DAY(YE)</f>
        <v>as at the end of financial period 2007/12/31</v>
      </c>
      <c r="B4" s="477"/>
      <c r="C4" s="477"/>
      <c r="D4" s="477"/>
      <c r="E4" s="478"/>
    </row>
    <row r="5" spans="1:5">
      <c r="A5" s="59"/>
      <c r="B5" s="70"/>
      <c r="C5" s="70"/>
      <c r="D5" s="70"/>
      <c r="E5" s="70"/>
    </row>
    <row r="6" spans="1:5">
      <c r="A6" s="59"/>
      <c r="B6" s="70"/>
      <c r="C6" s="70"/>
      <c r="D6" s="70"/>
      <c r="E6" s="70"/>
    </row>
    <row r="7" spans="1:5">
      <c r="A7" s="244" t="s">
        <v>430</v>
      </c>
      <c r="B7" s="70"/>
      <c r="C7" s="70"/>
      <c r="D7" s="70"/>
      <c r="E7" s="70"/>
    </row>
    <row r="8" spans="1:5">
      <c r="A8" s="59"/>
      <c r="B8" s="66"/>
      <c r="C8" s="74"/>
      <c r="D8" s="19"/>
      <c r="E8" s="70"/>
    </row>
    <row r="9" spans="1:5">
      <c r="A9" s="85" t="str">
        <f>A5+1&amp;"."</f>
        <v>1.</v>
      </c>
      <c r="B9" s="365" t="s">
        <v>487</v>
      </c>
      <c r="C9" s="74"/>
      <c r="D9" s="19"/>
      <c r="E9" s="15"/>
    </row>
    <row r="10" spans="1:5">
      <c r="A10" s="59"/>
      <c r="B10" s="353"/>
      <c r="C10" s="353" t="s">
        <v>429</v>
      </c>
      <c r="D10" s="19"/>
      <c r="E10" s="70"/>
    </row>
    <row r="11" spans="1:5">
      <c r="A11" s="59"/>
      <c r="B11" s="66"/>
      <c r="C11" s="74"/>
      <c r="D11" s="19"/>
      <c r="E11" s="70"/>
    </row>
    <row r="12" spans="1:5" ht="12.75" customHeight="1">
      <c r="A12" s="85" t="str">
        <f>A9+1&amp;"."</f>
        <v>2.</v>
      </c>
      <c r="B12" s="557" t="s">
        <v>488</v>
      </c>
      <c r="C12" s="557"/>
      <c r="D12" s="558"/>
      <c r="E12" s="15"/>
    </row>
    <row r="13" spans="1:5">
      <c r="A13" s="59"/>
      <c r="B13" s="340"/>
      <c r="C13" s="340" t="s">
        <v>427</v>
      </c>
      <c r="D13" s="181"/>
      <c r="E13" s="70"/>
    </row>
    <row r="14" spans="1:5">
      <c r="A14" s="59"/>
      <c r="B14" s="340"/>
      <c r="C14" s="340"/>
      <c r="D14" s="181"/>
      <c r="E14" s="70"/>
    </row>
    <row r="15" spans="1:5">
      <c r="A15" s="85" t="str">
        <f>A12+1&amp;"."</f>
        <v>3.</v>
      </c>
      <c r="B15" s="557" t="s">
        <v>489</v>
      </c>
      <c r="C15" s="557"/>
      <c r="D15" s="558"/>
      <c r="E15" s="339"/>
    </row>
    <row r="16" spans="1:5">
      <c r="A16" s="59"/>
      <c r="B16" s="364"/>
      <c r="C16" s="340" t="s">
        <v>427</v>
      </c>
      <c r="D16" s="366"/>
      <c r="E16" s="70"/>
    </row>
    <row r="17" spans="1:5">
      <c r="A17" s="59"/>
      <c r="B17" s="370"/>
      <c r="C17" s="70"/>
      <c r="D17" s="70"/>
      <c r="E17" s="70"/>
    </row>
    <row r="18" spans="1:5">
      <c r="A18" s="85" t="str">
        <f>A15+1&amp;"."</f>
        <v>4.</v>
      </c>
      <c r="B18" s="343" t="s">
        <v>490</v>
      </c>
      <c r="C18" s="344"/>
      <c r="D18" s="344"/>
      <c r="E18" s="339"/>
    </row>
    <row r="19" spans="1:5">
      <c r="A19" s="59"/>
      <c r="B19" s="342"/>
      <c r="C19" s="340" t="s">
        <v>524</v>
      </c>
      <c r="D19" s="341"/>
      <c r="E19" s="344"/>
    </row>
    <row r="20" spans="1:5">
      <c r="A20" s="59"/>
      <c r="B20" s="370"/>
      <c r="C20" s="70"/>
      <c r="D20" s="70"/>
      <c r="E20" s="70"/>
    </row>
    <row r="21" spans="1:5">
      <c r="A21" s="85" t="str">
        <f>A18+1&amp;"."</f>
        <v>5.</v>
      </c>
      <c r="B21" s="343" t="s">
        <v>423</v>
      </c>
      <c r="C21" s="344"/>
      <c r="D21" s="344"/>
      <c r="E21" s="339"/>
    </row>
    <row r="22" spans="1:5">
      <c r="A22" s="348"/>
      <c r="B22" s="342"/>
      <c r="C22" s="340" t="s">
        <v>426</v>
      </c>
      <c r="D22" s="341"/>
      <c r="E22" s="344"/>
    </row>
    <row r="23" spans="1:5">
      <c r="A23" s="348"/>
      <c r="B23" s="344"/>
      <c r="C23" s="556"/>
      <c r="D23" s="556"/>
      <c r="E23" s="344"/>
    </row>
    <row r="24" spans="1:5">
      <c r="A24" s="349" t="str">
        <f>A21+1&amp;"."</f>
        <v>6.</v>
      </c>
      <c r="B24" s="343" t="s">
        <v>424</v>
      </c>
      <c r="C24" s="344"/>
      <c r="D24" s="344"/>
      <c r="E24" s="339"/>
    </row>
    <row r="25" spans="1:5">
      <c r="A25" s="348"/>
      <c r="B25" s="342"/>
      <c r="C25" s="340" t="s">
        <v>402</v>
      </c>
      <c r="D25" s="341"/>
      <c r="E25" s="344"/>
    </row>
    <row r="26" spans="1:5">
      <c r="A26" s="348"/>
      <c r="B26" s="344"/>
      <c r="C26" s="340" t="s">
        <v>512</v>
      </c>
      <c r="D26" s="346"/>
      <c r="E26" s="347"/>
    </row>
    <row r="27" spans="1:5">
      <c r="A27" s="348"/>
      <c r="B27" s="344"/>
      <c r="C27" s="345" t="s">
        <v>403</v>
      </c>
      <c r="D27" s="346"/>
      <c r="E27" s="339"/>
    </row>
    <row r="28" spans="1:5">
      <c r="A28" s="348"/>
      <c r="B28" s="344"/>
      <c r="C28" s="345" t="s">
        <v>404</v>
      </c>
      <c r="D28" s="346"/>
      <c r="E28" s="339"/>
    </row>
    <row r="29" spans="1:5">
      <c r="A29" s="348"/>
      <c r="B29" s="342"/>
      <c r="C29" s="340" t="s">
        <v>401</v>
      </c>
      <c r="D29" s="341"/>
      <c r="E29" s="344"/>
    </row>
    <row r="30" spans="1:5">
      <c r="A30" s="348"/>
      <c r="B30" s="342"/>
      <c r="C30" s="340"/>
      <c r="D30" s="341"/>
      <c r="E30" s="344"/>
    </row>
    <row r="31" spans="1:5">
      <c r="A31" s="85" t="str">
        <f>A24+1&amp;"."</f>
        <v>7.</v>
      </c>
      <c r="B31" s="343" t="s">
        <v>425</v>
      </c>
      <c r="C31" s="344"/>
      <c r="D31" s="344"/>
      <c r="E31" s="339"/>
    </row>
    <row r="32" spans="1:5">
      <c r="A32" s="348"/>
      <c r="B32" s="342"/>
      <c r="C32" s="340" t="s">
        <v>402</v>
      </c>
      <c r="D32" s="341"/>
      <c r="E32" s="344"/>
    </row>
    <row r="33" spans="1:5">
      <c r="A33" s="348"/>
      <c r="B33" s="344"/>
      <c r="C33" s="340" t="s">
        <v>513</v>
      </c>
      <c r="D33" s="346"/>
      <c r="E33" s="347"/>
    </row>
    <row r="34" spans="1:5">
      <c r="A34" s="348"/>
      <c r="B34" s="344"/>
      <c r="C34" s="345" t="s">
        <v>403</v>
      </c>
      <c r="D34" s="346"/>
      <c r="E34" s="339"/>
    </row>
    <row r="35" spans="1:5">
      <c r="A35" s="348"/>
      <c r="B35" s="344"/>
      <c r="C35" s="345" t="s">
        <v>404</v>
      </c>
      <c r="D35" s="346"/>
      <c r="E35" s="339"/>
    </row>
    <row r="36" spans="1:5">
      <c r="A36" s="348"/>
      <c r="B36" s="342"/>
      <c r="C36" s="340" t="s">
        <v>401</v>
      </c>
      <c r="D36" s="341"/>
      <c r="E36" s="344"/>
    </row>
    <row r="37" spans="1:5">
      <c r="A37" s="348"/>
      <c r="B37" s="342"/>
      <c r="C37" s="340"/>
      <c r="D37" s="341"/>
      <c r="E37" s="344"/>
    </row>
    <row r="38" spans="1:5">
      <c r="A38" s="85" t="str">
        <f>A31+1&amp;"."</f>
        <v>8.</v>
      </c>
      <c r="B38" s="351" t="s">
        <v>406</v>
      </c>
      <c r="C38" s="180"/>
      <c r="D38" s="352"/>
      <c r="E38" s="354"/>
    </row>
    <row r="39" spans="1:5">
      <c r="A39" s="371"/>
      <c r="C39" s="353" t="s">
        <v>401</v>
      </c>
      <c r="D39" s="360"/>
      <c r="E39" s="341"/>
    </row>
    <row r="40" spans="1:5">
      <c r="A40" s="338"/>
      <c r="C40" s="353" t="s">
        <v>420</v>
      </c>
      <c r="D40" s="338"/>
      <c r="E40" s="337"/>
    </row>
    <row r="41" spans="1:5">
      <c r="A41" s="338"/>
      <c r="B41" s="353"/>
      <c r="C41" s="338"/>
      <c r="D41" s="338"/>
      <c r="E41" s="337"/>
    </row>
    <row r="42" spans="1:5">
      <c r="A42" s="85" t="str">
        <f>A38+1&amp;"."</f>
        <v>9.</v>
      </c>
      <c r="B42" s="351" t="s">
        <v>405</v>
      </c>
      <c r="C42" s="180"/>
      <c r="D42" s="352"/>
      <c r="E42" s="354"/>
    </row>
    <row r="43" spans="1:5">
      <c r="A43" s="338"/>
      <c r="C43" s="353" t="s">
        <v>401</v>
      </c>
      <c r="D43" s="338"/>
      <c r="E43" s="337"/>
    </row>
    <row r="44" spans="1:5">
      <c r="A44" s="338"/>
      <c r="B44" s="353"/>
      <c r="C44" s="338"/>
      <c r="D44" s="338"/>
      <c r="E44" s="337"/>
    </row>
    <row r="45" spans="1:5">
      <c r="A45" s="85" t="str">
        <f>A42+1&amp;"."</f>
        <v>10.</v>
      </c>
      <c r="B45" s="351" t="s">
        <v>491</v>
      </c>
      <c r="C45" s="180"/>
      <c r="D45" s="352"/>
      <c r="E45" s="354"/>
    </row>
    <row r="46" spans="1:5">
      <c r="A46" s="338"/>
      <c r="C46" s="353" t="s">
        <v>401</v>
      </c>
      <c r="D46" s="338"/>
      <c r="E46" s="344"/>
    </row>
    <row r="47" spans="1:5">
      <c r="A47" s="348"/>
      <c r="B47" s="342"/>
      <c r="C47" s="340"/>
      <c r="D47" s="341"/>
      <c r="E47" s="344"/>
    </row>
    <row r="48" spans="1:5">
      <c r="A48" s="85" t="str">
        <f>A45+1&amp;"."</f>
        <v>11.</v>
      </c>
      <c r="B48" s="546" t="s">
        <v>551</v>
      </c>
      <c r="C48" s="546"/>
      <c r="D48" s="547"/>
      <c r="E48" s="354"/>
    </row>
    <row r="49" spans="1:5">
      <c r="A49" s="87"/>
      <c r="C49" s="350" t="s">
        <v>414</v>
      </c>
      <c r="D49" s="19"/>
      <c r="E49" s="70"/>
    </row>
    <row r="50" spans="1:5">
      <c r="A50" s="87"/>
      <c r="B50" s="187"/>
      <c r="C50" s="19"/>
      <c r="D50" s="19"/>
      <c r="E50" s="70"/>
    </row>
    <row r="51" spans="1:5">
      <c r="A51" s="85" t="str">
        <f>A48+1&amp;"."</f>
        <v>12.</v>
      </c>
      <c r="B51" s="546" t="s">
        <v>544</v>
      </c>
      <c r="C51" s="546"/>
      <c r="D51" s="547"/>
      <c r="E51" s="354"/>
    </row>
    <row r="52" spans="1:5">
      <c r="A52" s="87"/>
      <c r="C52" s="350" t="s">
        <v>414</v>
      </c>
      <c r="D52" s="19"/>
      <c r="E52" s="70"/>
    </row>
    <row r="53" spans="1:5">
      <c r="A53" s="87"/>
      <c r="B53" s="350"/>
      <c r="C53" s="19"/>
      <c r="D53" s="19"/>
      <c r="E53" s="70"/>
    </row>
    <row r="54" spans="1:5">
      <c r="A54" s="85" t="str">
        <f>A51+1&amp;"."</f>
        <v>13.</v>
      </c>
      <c r="B54" s="546" t="s">
        <v>492</v>
      </c>
      <c r="C54" s="546"/>
      <c r="D54" s="547"/>
      <c r="E54" s="354"/>
    </row>
    <row r="55" spans="1:5">
      <c r="A55" s="87"/>
      <c r="C55" s="350" t="s">
        <v>415</v>
      </c>
      <c r="D55" s="19"/>
      <c r="E55" s="70"/>
    </row>
    <row r="56" spans="1:5">
      <c r="A56" s="87"/>
      <c r="B56" s="350"/>
      <c r="C56" s="19"/>
      <c r="D56" s="19"/>
      <c r="E56" s="70"/>
    </row>
    <row r="57" spans="1:5">
      <c r="A57" s="85" t="str">
        <f>A54+1&amp;"."</f>
        <v>14.</v>
      </c>
      <c r="B57" s="546" t="s">
        <v>493</v>
      </c>
      <c r="C57" s="546"/>
      <c r="D57" s="547"/>
      <c r="E57" s="354"/>
    </row>
    <row r="58" spans="1:5">
      <c r="A58" s="87"/>
      <c r="C58" s="350" t="s">
        <v>415</v>
      </c>
      <c r="D58" s="19"/>
      <c r="E58" s="70"/>
    </row>
    <row r="59" spans="1:5">
      <c r="A59" s="87"/>
      <c r="C59" s="350"/>
      <c r="D59" s="19"/>
      <c r="E59" s="70"/>
    </row>
    <row r="60" spans="1:5">
      <c r="A60" s="85" t="str">
        <f>A57+1&amp;"."</f>
        <v>15.</v>
      </c>
      <c r="B60" s="546" t="s">
        <v>532</v>
      </c>
      <c r="C60" s="546"/>
      <c r="D60" s="547"/>
      <c r="E60" s="354"/>
    </row>
    <row r="61" spans="1:5">
      <c r="A61" s="87"/>
      <c r="C61" s="350" t="s">
        <v>414</v>
      </c>
      <c r="D61" s="19"/>
      <c r="E61" s="70"/>
    </row>
    <row r="62" spans="1:5">
      <c r="A62" s="87"/>
      <c r="C62" s="380" t="s">
        <v>530</v>
      </c>
      <c r="D62" s="19"/>
      <c r="E62" s="70"/>
    </row>
    <row r="63" spans="1:5">
      <c r="A63" s="87"/>
      <c r="C63" s="380" t="s">
        <v>531</v>
      </c>
      <c r="D63" s="19"/>
      <c r="E63" s="70"/>
    </row>
    <row r="64" spans="1:5">
      <c r="A64" s="87"/>
      <c r="C64" s="350"/>
      <c r="D64" s="19"/>
      <c r="E64" s="70"/>
    </row>
    <row r="65" spans="1:5">
      <c r="A65" s="85" t="str">
        <f>A60+1&amp;"."</f>
        <v>16.</v>
      </c>
      <c r="B65" s="546" t="s">
        <v>529</v>
      </c>
      <c r="C65" s="546"/>
      <c r="D65" s="547"/>
      <c r="E65" s="354"/>
    </row>
    <row r="66" spans="1:5">
      <c r="A66" s="87"/>
      <c r="C66" s="350" t="s">
        <v>414</v>
      </c>
      <c r="D66" s="19"/>
      <c r="E66" s="70"/>
    </row>
    <row r="67" spans="1:5">
      <c r="A67" s="87"/>
      <c r="C67" s="380" t="s">
        <v>530</v>
      </c>
      <c r="D67" s="19"/>
      <c r="E67" s="70"/>
    </row>
    <row r="68" spans="1:5">
      <c r="A68" s="87"/>
      <c r="C68" s="380" t="s">
        <v>531</v>
      </c>
      <c r="D68" s="19"/>
      <c r="E68" s="70"/>
    </row>
    <row r="69" spans="1:5">
      <c r="A69" s="87"/>
      <c r="B69" s="350"/>
      <c r="C69" s="19"/>
      <c r="D69" s="19"/>
      <c r="E69" s="70"/>
    </row>
    <row r="70" spans="1:5">
      <c r="A70" s="244" t="s">
        <v>416</v>
      </c>
      <c r="B70" s="70"/>
      <c r="C70" s="70"/>
      <c r="D70" s="19"/>
      <c r="E70" s="70"/>
    </row>
    <row r="71" spans="1:5">
      <c r="A71" s="59"/>
      <c r="C71" s="70"/>
      <c r="D71" s="19"/>
      <c r="E71" s="70"/>
    </row>
    <row r="72" spans="1:5">
      <c r="A72" s="59"/>
      <c r="B72" s="66" t="s">
        <v>417</v>
      </c>
      <c r="C72" s="70"/>
      <c r="D72" s="19"/>
      <c r="E72" s="70"/>
    </row>
    <row r="73" spans="1:5">
      <c r="A73" s="236" t="s">
        <v>310</v>
      </c>
      <c r="B73" s="359" t="s">
        <v>494</v>
      </c>
      <c r="C73" s="70"/>
      <c r="D73" s="19"/>
      <c r="E73" s="70"/>
    </row>
    <row r="74" spans="1:5">
      <c r="A74" s="236"/>
      <c r="B74" s="359" t="s">
        <v>418</v>
      </c>
      <c r="C74" s="70"/>
      <c r="D74" s="19"/>
      <c r="E74" s="70"/>
    </row>
    <row r="75" spans="1:5">
      <c r="A75" s="236" t="s">
        <v>310</v>
      </c>
      <c r="B75" s="359" t="s">
        <v>495</v>
      </c>
      <c r="C75" s="70"/>
      <c r="D75" s="19"/>
      <c r="E75" s="70"/>
    </row>
    <row r="76" spans="1:5">
      <c r="A76" s="236" t="s">
        <v>310</v>
      </c>
      <c r="B76" s="359" t="s">
        <v>496</v>
      </c>
      <c r="C76" s="70"/>
      <c r="D76" s="19"/>
      <c r="E76" s="70"/>
    </row>
    <row r="77" spans="1:5">
      <c r="A77" s="236"/>
      <c r="B77" s="359" t="s">
        <v>497</v>
      </c>
      <c r="C77" s="70"/>
      <c r="D77" s="19"/>
      <c r="E77" s="70"/>
    </row>
    <row r="78" spans="1:5">
      <c r="A78" s="236" t="s">
        <v>310</v>
      </c>
      <c r="B78" s="359" t="s">
        <v>498</v>
      </c>
      <c r="C78" s="70"/>
      <c r="D78" s="19"/>
      <c r="E78" s="70"/>
    </row>
    <row r="79" spans="1:5">
      <c r="A79" s="236"/>
      <c r="B79" s="359" t="s">
        <v>545</v>
      </c>
      <c r="C79" s="70"/>
      <c r="D79" s="19"/>
      <c r="E79" s="70"/>
    </row>
    <row r="80" spans="1:5">
      <c r="A80" s="236" t="s">
        <v>310</v>
      </c>
      <c r="B80" s="359" t="s">
        <v>419</v>
      </c>
      <c r="C80" s="70"/>
      <c r="D80" s="19"/>
      <c r="E80" s="70"/>
    </row>
    <row r="81" spans="1:5">
      <c r="A81" s="236" t="s">
        <v>310</v>
      </c>
      <c r="B81" s="359" t="s">
        <v>499</v>
      </c>
      <c r="C81" s="70"/>
      <c r="D81" s="19"/>
      <c r="E81" s="70"/>
    </row>
    <row r="82" spans="1:5">
      <c r="A82" s="236" t="s">
        <v>310</v>
      </c>
      <c r="B82" s="359" t="s">
        <v>500</v>
      </c>
      <c r="C82" s="70"/>
      <c r="D82" s="19"/>
      <c r="E82" s="70"/>
    </row>
    <row r="83" spans="1:5">
      <c r="A83" s="236" t="s">
        <v>310</v>
      </c>
      <c r="B83" s="359" t="s">
        <v>501</v>
      </c>
      <c r="C83" s="70"/>
      <c r="D83" s="338"/>
      <c r="E83" s="338"/>
    </row>
    <row r="84" spans="1:5">
      <c r="A84" s="87"/>
      <c r="B84" s="187"/>
      <c r="C84" s="19"/>
      <c r="D84" s="19"/>
      <c r="E84" s="70"/>
    </row>
    <row r="85" spans="1:5" ht="12.75" customHeight="1">
      <c r="A85" s="244" t="s">
        <v>520</v>
      </c>
      <c r="C85" s="182"/>
      <c r="D85" s="182"/>
    </row>
    <row r="86" spans="1:5">
      <c r="A86" s="59"/>
      <c r="B86" s="71"/>
      <c r="C86" s="72"/>
      <c r="D86" s="72"/>
      <c r="E86" s="19"/>
    </row>
    <row r="87" spans="1:5">
      <c r="A87" s="59"/>
      <c r="B87" s="66" t="s">
        <v>363</v>
      </c>
      <c r="C87" s="74"/>
      <c r="D87" s="19"/>
      <c r="E87" s="19"/>
    </row>
    <row r="88" spans="1:5" ht="51" customHeight="1">
      <c r="A88" s="59"/>
      <c r="B88" s="559" t="s">
        <v>521</v>
      </c>
      <c r="C88" s="559"/>
      <c r="D88" s="559"/>
    </row>
    <row r="89" spans="1:5">
      <c r="A89" s="59"/>
      <c r="B89" s="188" t="s">
        <v>363</v>
      </c>
      <c r="C89" s="187"/>
      <c r="D89" s="181"/>
      <c r="E89" s="77"/>
    </row>
    <row r="90" spans="1:5" ht="12.75" customHeight="1">
      <c r="A90" s="59"/>
      <c r="B90" s="189" t="s">
        <v>522</v>
      </c>
      <c r="C90" s="180"/>
      <c r="D90" s="190"/>
      <c r="E90" s="19"/>
    </row>
    <row r="91" spans="1:5" ht="12.75" customHeight="1">
      <c r="A91" s="59"/>
      <c r="B91" s="185" t="s">
        <v>502</v>
      </c>
      <c r="D91" s="76"/>
      <c r="E91" s="77"/>
    </row>
    <row r="92" spans="1:5" ht="12.75" customHeight="1">
      <c r="A92" s="59"/>
      <c r="B92" s="185"/>
      <c r="D92" s="76"/>
      <c r="E92" s="77"/>
    </row>
    <row r="93" spans="1:5" ht="12.75" customHeight="1">
      <c r="A93" s="59"/>
      <c r="B93" s="188" t="s">
        <v>363</v>
      </c>
      <c r="D93" s="76"/>
      <c r="E93" s="77"/>
    </row>
    <row r="94" spans="1:5" ht="12.75" customHeight="1">
      <c r="A94" s="59"/>
      <c r="B94" s="189" t="s">
        <v>407</v>
      </c>
      <c r="D94" s="76"/>
      <c r="E94" s="77"/>
    </row>
    <row r="95" spans="1:5" ht="12.75" customHeight="1">
      <c r="A95" s="59"/>
      <c r="B95" s="185" t="s">
        <v>523</v>
      </c>
      <c r="D95" s="76"/>
      <c r="E95" s="77"/>
    </row>
    <row r="96" spans="1:5">
      <c r="A96" s="59"/>
      <c r="B96" s="73" t="s">
        <v>549</v>
      </c>
      <c r="C96" s="187"/>
      <c r="D96" s="19"/>
      <c r="E96" s="19"/>
    </row>
    <row r="97" spans="1:5">
      <c r="A97" s="59"/>
      <c r="B97" s="73"/>
      <c r="C97" s="187"/>
      <c r="D97" s="19"/>
      <c r="E97" s="19"/>
    </row>
    <row r="98" spans="1:5">
      <c r="A98" s="331"/>
      <c r="B98" s="186"/>
      <c r="C98" s="180"/>
      <c r="D98" s="19"/>
      <c r="E98" s="186"/>
    </row>
    <row r="99" spans="1:5" ht="13.5" thickBot="1">
      <c r="A99" s="332" t="s">
        <v>318</v>
      </c>
      <c r="B99" s="79"/>
      <c r="C99" s="180"/>
      <c r="D99" s="78" t="s">
        <v>364</v>
      </c>
      <c r="E99" s="80"/>
    </row>
    <row r="100" spans="1:5" ht="13.5" thickTop="1">
      <c r="A100" s="331"/>
      <c r="B100" s="186"/>
      <c r="C100" s="180"/>
      <c r="D100" s="19"/>
      <c r="E100" s="186"/>
    </row>
    <row r="101" spans="1:5">
      <c r="A101" s="59"/>
      <c r="C101" s="180"/>
    </row>
  </sheetData>
  <protectedRanges>
    <protectedRange sqref="E9:E65" name="Range1"/>
  </protectedRanges>
  <customSheetViews>
    <customSheetView guid="{F0C1927A-B995-4F6F-ACAC-9BC2D4009037}" showPageBreaks="1" showGridLines="0" printArea="1" view="pageBreakPreview" topLeftCell="A82">
      <selection activeCell="B79" sqref="B79"/>
      <pageMargins left="0.74803149606299213" right="0.74803149606299213" top="0.98425196850393704" bottom="0.98425196850393704" header="0.51181102362204722" footer="0.51181102362204722"/>
      <pageSetup paperSize="9" scale="53" orientation="portrait" r:id="rId1"/>
      <headerFooter alignWithMargins="0"/>
    </customSheetView>
    <customSheetView guid="{199CEFA0-8D04-4A93-9AA6-2E20B3E1092B}" showPageBreaks="1" showGridLines="0" fitToPage="1" printArea="1" view="pageBreakPreview" topLeftCell="A38">
      <selection activeCell="B79" sqref="B79"/>
      <pageMargins left="0.75" right="0.75" top="1" bottom="1" header="0.5" footer="0.5"/>
      <pageSetup paperSize="9" scale="53" orientation="portrait" r:id="rId2"/>
      <headerFooter alignWithMargins="0"/>
    </customSheetView>
    <customSheetView guid="{9A5D5453-84DD-4CCE-8674-A7AA0B8DD145}" showPageBreaks="1" showGridLines="0" fitToPage="1" printArea="1" view="pageBreakPreview" topLeftCell="A38">
      <selection activeCell="B79" sqref="B79"/>
      <pageMargins left="0.75" right="0.75" top="1" bottom="1" header="0.5" footer="0.5"/>
      <pageSetup paperSize="9" scale="53" orientation="portrait" r:id="rId3"/>
      <headerFooter alignWithMargins="0"/>
    </customSheetView>
    <customSheetView guid="{7DDA6EA3-477D-4464-9759-C3BA585A6728}" showPageBreaks="1" showGridLines="0" printArea="1" view="pageBreakPreview" topLeftCell="A82">
      <selection activeCell="B79" sqref="B79"/>
      <pageMargins left="0.74803149606299213" right="0.74803149606299213" top="0.98425196850393704" bottom="0.98425196850393704" header="0.51181102362204722" footer="0.51181102362204722"/>
      <pageSetup paperSize="9" scale="53" orientation="portrait" r:id="rId4"/>
      <headerFooter alignWithMargins="0"/>
    </customSheetView>
  </customSheetViews>
  <mergeCells count="14">
    <mergeCell ref="B88:D88"/>
    <mergeCell ref="B48:D48"/>
    <mergeCell ref="B51:D51"/>
    <mergeCell ref="B54:D54"/>
    <mergeCell ref="B57:D57"/>
    <mergeCell ref="B65:D65"/>
    <mergeCell ref="B60:D60"/>
    <mergeCell ref="A1:E1"/>
    <mergeCell ref="A2:E2"/>
    <mergeCell ref="A3:E3"/>
    <mergeCell ref="A4:E4"/>
    <mergeCell ref="C23:D23"/>
    <mergeCell ref="B12:D12"/>
    <mergeCell ref="B15:D15"/>
  </mergeCells>
  <conditionalFormatting sqref="E27 E24 E21 E34 E31 E18 E9 E12 E15">
    <cfRule type="cellIs" dxfId="3" priority="31" stopIfTrue="1" operator="equal">
      <formula>"Y"</formula>
    </cfRule>
    <cfRule type="cellIs" dxfId="2" priority="32" stopIfTrue="1" operator="equal">
      <formula>"N"</formula>
    </cfRule>
  </conditionalFormatting>
  <conditionalFormatting sqref="E35 E28">
    <cfRule type="cellIs" dxfId="1" priority="27" stopIfTrue="1" operator="equal">
      <formula>"N"</formula>
    </cfRule>
    <cfRule type="cellIs" dxfId="0" priority="28" stopIfTrue="1" operator="equal">
      <formula>"Y"</formula>
    </cfRule>
  </conditionalFormatting>
  <dataValidations count="2">
    <dataValidation type="list" errorStyle="warning" allowBlank="1" showInputMessage="1" showErrorMessage="1" errorTitle="Invalid choice" error="Your choice isn't valid!" promptTitle="Select Yes or No" prompt="Please select Y for Yes or N for No in the drop down box provided." sqref="E90 E15 E12 E18 E24 E27:E28 E21 E31 E34:E35 E9">
      <formula1>"Y,N"</formula1>
    </dataValidation>
    <dataValidation type="list" allowBlank="1" showInputMessage="1" showErrorMessage="1" sqref="E42 E38 E54 E51 E48 E45 E57 E65 E60">
      <formula1>"Y,N"</formula1>
    </dataValidation>
  </dataValidations>
  <pageMargins left="0.74803149606299213" right="0.74803149606299213" top="0.98425196850393704" bottom="0.98425196850393704" header="0.51181102362204722" footer="0.51181102362204722"/>
  <pageSetup paperSize="9" scale="53" orientation="portrait" r:id="rId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H57"/>
  <sheetViews>
    <sheetView showGridLines="0" view="pageBreakPreview" topLeftCell="A10" zoomScaleNormal="100" zoomScaleSheetLayoutView="100" workbookViewId="0">
      <selection activeCell="G52" sqref="G52"/>
    </sheetView>
  </sheetViews>
  <sheetFormatPr defaultRowHeight="12.75"/>
  <cols>
    <col min="1" max="2" width="17.7109375" customWidth="1"/>
    <col min="3" max="3" width="42.7109375" customWidth="1"/>
    <col min="4" max="4" width="17.7109375" customWidth="1"/>
    <col min="5" max="5" width="3" customWidth="1"/>
    <col min="6" max="6" width="20.5703125" hidden="1" customWidth="1"/>
  </cols>
  <sheetData>
    <row r="1" spans="1:8" ht="15">
      <c r="A1" s="567" t="s">
        <v>440</v>
      </c>
      <c r="B1" s="568"/>
      <c r="C1" s="568"/>
      <c r="D1" s="568"/>
      <c r="E1" s="568"/>
      <c r="F1" s="569"/>
    </row>
    <row r="2" spans="1:8" ht="15" customHeight="1">
      <c r="A2" s="570" t="s">
        <v>365</v>
      </c>
      <c r="B2" s="571"/>
      <c r="C2" s="571"/>
      <c r="D2" s="571"/>
      <c r="E2" s="571"/>
      <c r="F2" s="572"/>
    </row>
    <row r="3" spans="1:8" ht="15" customHeight="1">
      <c r="A3" s="570" t="str">
        <f>"of  "&amp;name</f>
        <v>of  ABC Pension Fund</v>
      </c>
      <c r="B3" s="571"/>
      <c r="C3" s="571"/>
      <c r="D3" s="571"/>
      <c r="E3" s="571"/>
      <c r="F3" s="572"/>
    </row>
    <row r="4" spans="1:8" ht="15">
      <c r="A4" s="476" t="str">
        <f>"as at the end of financial period "&amp;YEAR(YE)&amp;"/"&amp;MONTH(YE)&amp;"/"&amp;DAY(YE)</f>
        <v>as at the end of financial period 2007/12/31</v>
      </c>
      <c r="B4" s="477"/>
      <c r="C4" s="477"/>
      <c r="D4" s="477"/>
      <c r="E4" s="477"/>
      <c r="F4" s="478"/>
    </row>
    <row r="5" spans="1:8">
      <c r="A5" s="70"/>
      <c r="B5" s="70"/>
      <c r="C5" s="70"/>
      <c r="D5" s="6"/>
      <c r="E5" s="6"/>
    </row>
    <row r="6" spans="1:8" ht="15" customHeight="1">
      <c r="A6" s="574" t="s">
        <v>518</v>
      </c>
      <c r="B6" s="575"/>
      <c r="C6" s="575"/>
      <c r="D6" s="575"/>
      <c r="E6" s="575"/>
      <c r="F6" s="575"/>
      <c r="G6" s="575"/>
      <c r="H6" s="575"/>
    </row>
    <row r="7" spans="1:8">
      <c r="A7" s="73"/>
      <c r="B7" s="74"/>
      <c r="C7" s="74"/>
      <c r="D7" s="19"/>
      <c r="E7" s="19"/>
      <c r="F7" s="19"/>
      <c r="G7" s="6"/>
      <c r="H7" s="6"/>
    </row>
    <row r="8" spans="1:8" ht="27" customHeight="1">
      <c r="A8" s="573" t="str">
        <f>"Report of the independent auditors of "&amp;name&amp;" (""fund"") to the NBFIRA in compliance with the Pension and Provident Funds Act (""Act"") and the Prudential Rules."</f>
        <v>Report of the independent auditors of ABC Pension Fund ("fund") to the NBFIRA in compliance with the Pension and Provident Funds Act ("Act") and the Prudential Rules.</v>
      </c>
      <c r="B8" s="573"/>
      <c r="C8" s="573"/>
      <c r="D8" s="573"/>
      <c r="E8" s="573"/>
      <c r="F8" s="573"/>
      <c r="G8" s="241"/>
      <c r="H8" s="241"/>
    </row>
    <row r="9" spans="1:8" ht="12.75" customHeight="1">
      <c r="A9" s="73"/>
      <c r="B9" s="74"/>
      <c r="C9" s="74"/>
      <c r="D9" s="19"/>
      <c r="E9" s="19"/>
      <c r="F9" s="19"/>
      <c r="G9" s="6"/>
      <c r="H9" s="6"/>
    </row>
    <row r="10" spans="1:8" ht="12.75" customHeight="1">
      <c r="A10" s="576" t="s">
        <v>366</v>
      </c>
      <c r="B10" s="577"/>
      <c r="C10" s="577"/>
      <c r="D10" s="577"/>
      <c r="E10" s="577"/>
      <c r="F10" s="577"/>
      <c r="G10" s="6"/>
      <c r="H10" s="6"/>
    </row>
    <row r="11" spans="1:8" ht="12.75" customHeight="1">
      <c r="A11" s="66"/>
      <c r="B11" s="33"/>
      <c r="C11" s="33"/>
      <c r="D11" s="33"/>
      <c r="E11" s="33"/>
      <c r="F11" s="33"/>
      <c r="G11" s="6"/>
      <c r="H11" s="6"/>
    </row>
    <row r="12" spans="1:8" ht="12.75" customHeight="1">
      <c r="A12" s="561" t="str">
        <f>"We have audited the following Statements in the Pension Fund Return (""Return"") for the end of financial period "&amp;YEAR(YE)&amp;"/"&amp;MONTH(YE)&amp;"/"&amp;DAY(YE)</f>
        <v>We have audited the following Statements in the Pension Fund Return ("Return") for the end of financial period 2007/12/31</v>
      </c>
      <c r="B12" s="578"/>
      <c r="C12" s="578"/>
      <c r="D12" s="578"/>
      <c r="E12" s="578"/>
      <c r="F12" s="578"/>
      <c r="G12" s="578"/>
      <c r="H12" s="578"/>
    </row>
    <row r="13" spans="1:8">
      <c r="A13" s="236" t="s">
        <v>310</v>
      </c>
      <c r="B13" s="561" t="s">
        <v>45</v>
      </c>
      <c r="C13" s="561"/>
      <c r="D13" s="561"/>
      <c r="E13" s="561"/>
      <c r="F13" s="561"/>
      <c r="G13" s="561"/>
      <c r="H13" s="561"/>
    </row>
    <row r="14" spans="1:8" ht="12.75" customHeight="1">
      <c r="A14" s="236" t="s">
        <v>310</v>
      </c>
      <c r="B14" s="561" t="s">
        <v>46</v>
      </c>
      <c r="C14" s="561"/>
      <c r="D14" s="561"/>
      <c r="E14" s="561"/>
      <c r="F14" s="561"/>
      <c r="G14" s="561"/>
      <c r="H14" s="561"/>
    </row>
    <row r="15" spans="1:8" ht="12.75" customHeight="1">
      <c r="A15" s="236"/>
      <c r="B15" s="561" t="s">
        <v>47</v>
      </c>
      <c r="C15" s="561"/>
      <c r="D15" s="561"/>
      <c r="E15" s="561"/>
      <c r="F15" s="561"/>
      <c r="G15" s="561"/>
      <c r="H15" s="561"/>
    </row>
    <row r="16" spans="1:8" ht="12.75" customHeight="1">
      <c r="A16" s="560"/>
      <c r="B16" s="560"/>
      <c r="C16" s="560"/>
      <c r="D16" s="560"/>
      <c r="E16" s="560"/>
      <c r="F16" s="560"/>
      <c r="G16" s="560"/>
      <c r="H16" s="560"/>
    </row>
    <row r="17" spans="1:8" ht="27" customHeight="1">
      <c r="A17" s="546" t="s">
        <v>503</v>
      </c>
      <c r="B17" s="546"/>
      <c r="C17" s="546"/>
      <c r="D17" s="546"/>
      <c r="E17" s="546"/>
      <c r="F17" s="546"/>
      <c r="G17" s="237"/>
      <c r="H17" s="237"/>
    </row>
    <row r="18" spans="1:8" ht="12.75" customHeight="1">
      <c r="A18" s="562"/>
      <c r="B18" s="562"/>
      <c r="C18" s="562"/>
      <c r="D18" s="562"/>
      <c r="E18" s="562"/>
      <c r="F18" s="562"/>
      <c r="G18" s="562"/>
      <c r="H18" s="562"/>
    </row>
    <row r="19" spans="1:8" ht="12.75" customHeight="1">
      <c r="A19" s="565" t="s">
        <v>369</v>
      </c>
      <c r="B19" s="565"/>
      <c r="C19" s="565"/>
      <c r="D19" s="565"/>
      <c r="E19" s="565"/>
      <c r="F19" s="565"/>
      <c r="G19" s="565"/>
      <c r="H19" s="565"/>
    </row>
    <row r="20" spans="1:8" ht="40.5" customHeight="1">
      <c r="A20" s="546" t="s">
        <v>547</v>
      </c>
      <c r="B20" s="546"/>
      <c r="C20" s="546"/>
      <c r="D20" s="546"/>
      <c r="E20" s="546"/>
      <c r="F20" s="546"/>
      <c r="G20" s="19"/>
      <c r="H20" s="19"/>
    </row>
    <row r="21" spans="1:8">
      <c r="A21" s="73"/>
      <c r="B21" s="74"/>
      <c r="C21" s="74"/>
      <c r="D21" s="19"/>
      <c r="E21" s="19"/>
      <c r="F21" s="19"/>
      <c r="G21" s="6"/>
      <c r="H21" s="6"/>
    </row>
    <row r="22" spans="1:8" ht="12.75" customHeight="1">
      <c r="A22" s="236" t="s">
        <v>310</v>
      </c>
      <c r="B22" s="561" t="s">
        <v>273</v>
      </c>
      <c r="C22" s="561"/>
      <c r="D22" s="561"/>
      <c r="E22" s="561"/>
      <c r="F22" s="561"/>
      <c r="G22" s="561"/>
      <c r="H22" s="561"/>
    </row>
    <row r="23" spans="1:8">
      <c r="A23" s="236" t="s">
        <v>310</v>
      </c>
      <c r="B23" s="561" t="s">
        <v>274</v>
      </c>
      <c r="C23" s="561"/>
      <c r="D23" s="561"/>
      <c r="E23" s="561"/>
      <c r="F23" s="561"/>
      <c r="G23" s="561"/>
      <c r="H23" s="561"/>
    </row>
    <row r="24" spans="1:8">
      <c r="A24" s="236" t="s">
        <v>310</v>
      </c>
      <c r="B24" s="561" t="s">
        <v>275</v>
      </c>
      <c r="C24" s="561"/>
      <c r="D24" s="561"/>
      <c r="E24" s="561"/>
      <c r="F24" s="561"/>
      <c r="G24" s="561"/>
      <c r="H24" s="561"/>
    </row>
    <row r="25" spans="1:8" ht="12.75" customHeight="1">
      <c r="A25" s="73"/>
      <c r="B25" s="562"/>
      <c r="C25" s="562"/>
      <c r="D25" s="19"/>
      <c r="E25" s="19"/>
      <c r="F25" s="19"/>
      <c r="G25" s="6"/>
      <c r="H25" s="6"/>
    </row>
    <row r="26" spans="1:8">
      <c r="A26" s="562" t="s">
        <v>276</v>
      </c>
      <c r="B26" s="563"/>
      <c r="C26" s="563"/>
      <c r="D26" s="563"/>
      <c r="E26" s="563"/>
      <c r="F26" s="563"/>
      <c r="G26" s="564"/>
      <c r="H26" s="564"/>
    </row>
    <row r="27" spans="1:8">
      <c r="A27" s="73"/>
      <c r="B27" s="74"/>
      <c r="C27" s="74"/>
      <c r="D27" s="19"/>
      <c r="E27" s="19"/>
      <c r="F27" s="19"/>
      <c r="G27" s="6"/>
      <c r="H27" s="6"/>
    </row>
    <row r="28" spans="1:8">
      <c r="A28" s="565" t="s">
        <v>370</v>
      </c>
      <c r="B28" s="566"/>
      <c r="C28" s="566"/>
      <c r="D28" s="566"/>
      <c r="E28" s="566"/>
      <c r="F28" s="566"/>
      <c r="G28" s="6"/>
      <c r="H28" s="6"/>
    </row>
    <row r="29" spans="1:8" ht="39" customHeight="1">
      <c r="A29" s="546" t="str">
        <f>"In our opinion the Statements set out in the first paragraph of the audit report fairly present, in all material respects, the financial position of the fund at "&amp;YEAR(YE)&amp;"/"&amp;MONTH(YE)&amp;"/"&amp;DAY(YE)&amp; " and the results of its operations for the period then ended with the Statements 3.1-5 determined in accordance with Statements of Generally Accepted Accounting Practice and in the manner required by the Act and PPRs."</f>
        <v>In our opinion the Statements set out in the first paragraph of the audit report fairly present, in all material respects, the financial position of the fund at 2007/12/31 and the results of its operations for the period then ended with the Statements 3.1-5 determined in accordance with Statements of Generally Accepted Accounting Practice and in the manner required by the Act and PPRs.</v>
      </c>
      <c r="B29" s="546"/>
      <c r="C29" s="546"/>
      <c r="D29" s="546"/>
      <c r="E29" s="546"/>
      <c r="F29" s="546"/>
      <c r="G29" s="237"/>
      <c r="H29" s="237"/>
    </row>
    <row r="30" spans="1:8" ht="12.75" customHeight="1">
      <c r="A30" s="73"/>
      <c r="B30" s="74"/>
      <c r="C30" s="74"/>
      <c r="D30" s="19"/>
      <c r="E30" s="19"/>
      <c r="F30" s="19"/>
      <c r="G30" s="6"/>
      <c r="H30" s="6"/>
    </row>
    <row r="31" spans="1:8" ht="15">
      <c r="A31" s="579" t="s">
        <v>371</v>
      </c>
      <c r="B31" s="580"/>
      <c r="C31" s="580"/>
      <c r="D31" s="580"/>
      <c r="E31" s="580"/>
      <c r="F31" s="580"/>
      <c r="G31" s="67"/>
      <c r="H31" s="67"/>
    </row>
    <row r="32" spans="1:8" ht="12.75" customHeight="1">
      <c r="A32" s="242" t="s">
        <v>48</v>
      </c>
      <c r="B32" s="243"/>
      <c r="C32" s="243"/>
      <c r="D32" s="84"/>
      <c r="E32" s="84"/>
      <c r="F32" s="84"/>
      <c r="G32" s="67"/>
      <c r="H32" s="67"/>
    </row>
    <row r="33" spans="1:8" ht="12.75" customHeight="1">
      <c r="A33" s="245"/>
      <c r="B33" s="586"/>
      <c r="C33" s="586"/>
      <c r="D33" s="586"/>
      <c r="E33" s="586"/>
      <c r="F33" s="586"/>
      <c r="G33" s="586"/>
      <c r="H33" s="586"/>
    </row>
    <row r="34" spans="1:8">
      <c r="A34" s="46"/>
      <c r="B34" s="82"/>
      <c r="C34" s="19"/>
      <c r="D34" s="238"/>
      <c r="E34" s="238"/>
      <c r="F34" s="238"/>
      <c r="G34" s="237"/>
      <c r="H34" s="237"/>
    </row>
    <row r="35" spans="1:8">
      <c r="A35" s="19"/>
      <c r="B35" s="19"/>
      <c r="C35" s="19"/>
      <c r="D35" s="19"/>
      <c r="E35" s="19"/>
      <c r="F35" s="19"/>
      <c r="G35" s="19"/>
      <c r="H35" s="19"/>
    </row>
    <row r="36" spans="1:8" ht="13.5" thickBot="1">
      <c r="A36" s="46"/>
      <c r="B36" s="582"/>
      <c r="C36" s="582"/>
      <c r="D36" s="582"/>
      <c r="E36" s="46"/>
    </row>
    <row r="37" spans="1:8" ht="13.5" thickTop="1">
      <c r="A37" s="46"/>
      <c r="B37" s="19"/>
      <c r="C37" s="19"/>
      <c r="D37" s="19"/>
      <c r="E37" s="19"/>
    </row>
    <row r="38" spans="1:8" ht="12.75" customHeight="1">
      <c r="A38" s="46"/>
      <c r="B38" s="561" t="s">
        <v>277</v>
      </c>
      <c r="C38" s="581"/>
      <c r="D38" s="587"/>
      <c r="E38" s="238"/>
    </row>
    <row r="39" spans="1:8" ht="12.75" customHeight="1">
      <c r="A39" s="46"/>
      <c r="B39" s="19"/>
      <c r="C39" s="237"/>
      <c r="D39" s="238"/>
      <c r="E39" s="238"/>
    </row>
    <row r="40" spans="1:8" ht="13.5" thickBot="1">
      <c r="A40" s="46"/>
      <c r="B40" s="46" t="s">
        <v>278</v>
      </c>
      <c r="C40" s="583"/>
      <c r="D40" s="583"/>
      <c r="E40" s="238"/>
    </row>
    <row r="41" spans="1:8" ht="13.5" thickTop="1">
      <c r="A41" s="46"/>
      <c r="B41" s="239"/>
      <c r="C41" s="70"/>
      <c r="D41" s="19"/>
      <c r="E41" s="19"/>
    </row>
    <row r="42" spans="1:8">
      <c r="A42" s="46"/>
      <c r="B42" s="561" t="s">
        <v>279</v>
      </c>
      <c r="C42" s="581"/>
      <c r="D42" s="581"/>
      <c r="E42" s="237"/>
    </row>
    <row r="43" spans="1:8">
      <c r="A43" s="46"/>
      <c r="B43" s="561" t="s">
        <v>280</v>
      </c>
      <c r="C43" s="581"/>
      <c r="D43" s="581"/>
      <c r="E43" s="237"/>
    </row>
    <row r="44" spans="1:8">
      <c r="A44" s="46"/>
      <c r="B44" s="237"/>
      <c r="C44" s="70"/>
      <c r="D44" s="237"/>
      <c r="E44" s="237"/>
    </row>
    <row r="45" spans="1:8" ht="12.75" customHeight="1" thickBot="1">
      <c r="A45" s="46"/>
      <c r="B45" s="75" t="s">
        <v>364</v>
      </c>
      <c r="C45" s="80"/>
      <c r="D45" s="84"/>
      <c r="E45" s="237"/>
    </row>
    <row r="46" spans="1:8" ht="13.5" thickTop="1">
      <c r="A46" s="46"/>
      <c r="B46" s="46"/>
      <c r="C46" s="46"/>
      <c r="D46" s="46"/>
      <c r="E46" s="46"/>
    </row>
    <row r="47" spans="1:8" ht="12.75" customHeight="1">
      <c r="A47" s="46"/>
      <c r="B47" s="46"/>
      <c r="C47" s="46"/>
      <c r="D47" s="46"/>
      <c r="E47" s="46"/>
      <c r="F47" s="46"/>
      <c r="G47" s="8"/>
      <c r="H47" s="8"/>
    </row>
    <row r="48" spans="1:8">
      <c r="A48" s="21" t="s">
        <v>281</v>
      </c>
      <c r="B48" s="57"/>
      <c r="C48" s="58"/>
      <c r="D48" s="58"/>
      <c r="E48" s="46"/>
      <c r="F48" s="46"/>
      <c r="G48" s="8"/>
      <c r="H48" s="8"/>
    </row>
    <row r="49" spans="1:8" ht="66" customHeight="1">
      <c r="A49" s="240">
        <v>1</v>
      </c>
      <c r="C49" s="584" t="s">
        <v>283</v>
      </c>
      <c r="D49" s="585"/>
      <c r="E49" s="585"/>
      <c r="F49" s="585"/>
      <c r="G49" s="585"/>
      <c r="H49" s="585"/>
    </row>
    <row r="50" spans="1:8" ht="12.75" customHeight="1">
      <c r="A50" s="46"/>
      <c r="B50" s="46"/>
      <c r="C50" s="46"/>
      <c r="D50" s="46"/>
      <c r="E50" s="46"/>
      <c r="F50" s="46"/>
      <c r="G50" s="8"/>
      <c r="H50" s="8"/>
    </row>
    <row r="51" spans="1:8" ht="29.25" customHeight="1">
      <c r="A51" s="46"/>
      <c r="B51" s="46"/>
      <c r="C51" s="584" t="s">
        <v>282</v>
      </c>
      <c r="D51" s="585"/>
      <c r="E51" s="585"/>
      <c r="F51" s="585"/>
      <c r="G51" s="585"/>
      <c r="H51" s="585"/>
    </row>
    <row r="52" spans="1:8" ht="12.75" customHeight="1">
      <c r="A52" s="46"/>
      <c r="B52" s="46"/>
      <c r="C52" s="46"/>
      <c r="D52" s="46"/>
      <c r="E52" s="46"/>
      <c r="F52" s="46"/>
      <c r="G52" s="8"/>
      <c r="H52" s="8"/>
    </row>
    <row r="53" spans="1:8" ht="25.5" customHeight="1">
      <c r="A53" s="46"/>
      <c r="B53" s="240">
        <v>2</v>
      </c>
      <c r="C53" s="584" t="s">
        <v>519</v>
      </c>
      <c r="D53" s="585"/>
      <c r="E53" s="585"/>
      <c r="F53" s="585"/>
      <c r="G53" s="585"/>
      <c r="H53" s="585"/>
    </row>
    <row r="54" spans="1:8" ht="12.75" customHeight="1">
      <c r="A54" s="46"/>
      <c r="B54" s="46"/>
      <c r="C54" s="46"/>
      <c r="D54" s="46"/>
      <c r="E54" s="46"/>
      <c r="F54" s="46"/>
      <c r="G54" s="8"/>
      <c r="H54" s="8"/>
    </row>
    <row r="55" spans="1:8">
      <c r="A55" s="46"/>
      <c r="B55" s="46"/>
      <c r="C55" s="46"/>
      <c r="D55" s="46"/>
      <c r="E55" s="46"/>
      <c r="F55" s="46"/>
      <c r="G55" s="8"/>
      <c r="H55" s="8"/>
    </row>
    <row r="56" spans="1:8">
      <c r="A56" s="46"/>
      <c r="B56" s="46"/>
      <c r="C56" s="46"/>
      <c r="D56" s="46"/>
      <c r="E56" s="46"/>
      <c r="F56" s="46"/>
      <c r="G56" s="8"/>
      <c r="H56" s="8"/>
    </row>
    <row r="57" spans="1:8">
      <c r="A57" s="46"/>
      <c r="B57" s="46"/>
      <c r="C57" s="46"/>
      <c r="D57" s="46"/>
      <c r="E57" s="46"/>
      <c r="F57" s="46"/>
      <c r="G57" s="8"/>
      <c r="H57" s="8"/>
    </row>
  </sheetData>
  <customSheetViews>
    <customSheetView guid="{F0C1927A-B995-4F6F-ACAC-9BC2D4009037}" showPageBreaks="1" showGridLines="0" fitToPage="1" printArea="1" hiddenColumns="1" view="pageBreakPreview" topLeftCell="A10">
      <selection activeCell="G52" sqref="G52"/>
      <pageMargins left="0.75" right="0.75" top="0.51" bottom="0.49" header="0.5" footer="0.5"/>
      <pageSetup paperSize="9" scale="75" orientation="portrait" r:id="rId1"/>
      <headerFooter alignWithMargins="0"/>
    </customSheetView>
    <customSheetView guid="{199CEFA0-8D04-4A93-9AA6-2E20B3E1092B}" showPageBreaks="1" showGridLines="0" fitToPage="1" printArea="1" view="pageBreakPreview" topLeftCell="A34">
      <selection activeCell="A29" sqref="A29:F29"/>
      <pageMargins left="0.75" right="0.75" top="0.51" bottom="0.49" header="0.5" footer="0.5"/>
      <pageSetup paperSize="9" scale="62" orientation="portrait" horizontalDpi="4294967294" r:id="rId2"/>
      <headerFooter alignWithMargins="0"/>
    </customSheetView>
    <customSheetView guid="{9A5D5453-84DD-4CCE-8674-A7AA0B8DD145}" showPageBreaks="1" showGridLines="0" fitToPage="1" printArea="1" view="pageBreakPreview" topLeftCell="A22">
      <selection activeCell="A9" sqref="A9"/>
      <pageMargins left="0.75" right="0.75" top="0.51" bottom="0.49" header="0.5" footer="0.5"/>
      <pageSetup paperSize="9" scale="62" orientation="portrait" horizontalDpi="4294967294" r:id="rId3"/>
      <headerFooter alignWithMargins="0"/>
    </customSheetView>
    <customSheetView guid="{7DDA6EA3-477D-4464-9759-C3BA585A6728}" showPageBreaks="1" showGridLines="0" fitToPage="1" printArea="1" hiddenColumns="1" view="pageBreakPreview" topLeftCell="A46">
      <selection activeCell="G52" sqref="G52"/>
      <pageMargins left="0.75" right="0.75" top="0.51" bottom="0.49" header="0.5" footer="0.5"/>
      <pageSetup paperSize="9" scale="75" orientation="portrait" r:id="rId4"/>
      <headerFooter alignWithMargins="0"/>
    </customSheetView>
  </customSheetViews>
  <mergeCells count="33">
    <mergeCell ref="C51:H51"/>
    <mergeCell ref="C53:H53"/>
    <mergeCell ref="B33:H33"/>
    <mergeCell ref="C49:H49"/>
    <mergeCell ref="B38:D38"/>
    <mergeCell ref="A31:F31"/>
    <mergeCell ref="B42:D42"/>
    <mergeCell ref="B43:D43"/>
    <mergeCell ref="B36:D36"/>
    <mergeCell ref="C40:D40"/>
    <mergeCell ref="A1:F1"/>
    <mergeCell ref="A2:F2"/>
    <mergeCell ref="A3:F3"/>
    <mergeCell ref="A4:F4"/>
    <mergeCell ref="B15:H15"/>
    <mergeCell ref="A8:F8"/>
    <mergeCell ref="A6:H6"/>
    <mergeCell ref="A10:F10"/>
    <mergeCell ref="A12:H12"/>
    <mergeCell ref="A16:H16"/>
    <mergeCell ref="B13:H13"/>
    <mergeCell ref="A17:F17"/>
    <mergeCell ref="A20:F20"/>
    <mergeCell ref="A29:F29"/>
    <mergeCell ref="B25:C25"/>
    <mergeCell ref="A26:H26"/>
    <mergeCell ref="A18:H18"/>
    <mergeCell ref="A19:H19"/>
    <mergeCell ref="B22:H22"/>
    <mergeCell ref="B23:H23"/>
    <mergeCell ref="B24:H24"/>
    <mergeCell ref="B14:H14"/>
    <mergeCell ref="A28:F28"/>
  </mergeCells>
  <phoneticPr fontId="16" type="noConversion"/>
  <pageMargins left="0.75" right="0.75" top="0.51" bottom="0.49" header="0.5" footer="0.5"/>
  <pageSetup paperSize="9" scale="75" orientation="portrait" r:id="rId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N53"/>
  <sheetViews>
    <sheetView view="pageBreakPreview" zoomScaleNormal="100" workbookViewId="0">
      <selection activeCell="L17" sqref="L17"/>
    </sheetView>
  </sheetViews>
  <sheetFormatPr defaultRowHeight="12.75"/>
  <cols>
    <col min="1" max="1" width="17.7109375" customWidth="1"/>
    <col min="2" max="3" width="18.28515625" customWidth="1"/>
    <col min="5" max="6" width="18.42578125" customWidth="1"/>
    <col min="8" max="8" width="18.42578125" customWidth="1"/>
    <col min="9" max="9" width="18.140625" customWidth="1"/>
  </cols>
  <sheetData>
    <row r="1" spans="1:14">
      <c r="A1" s="588" t="s">
        <v>328</v>
      </c>
      <c r="B1" s="588"/>
      <c r="C1" s="219"/>
      <c r="E1" s="588" t="s">
        <v>326</v>
      </c>
      <c r="F1" s="588"/>
      <c r="H1" s="517" t="s">
        <v>327</v>
      </c>
      <c r="I1" s="517"/>
      <c r="K1" t="s">
        <v>337</v>
      </c>
      <c r="M1" t="s">
        <v>272</v>
      </c>
    </row>
    <row r="2" spans="1:14">
      <c r="A2" s="175" t="s">
        <v>329</v>
      </c>
      <c r="B2" s="175" t="s">
        <v>330</v>
      </c>
      <c r="C2" s="65"/>
      <c r="E2" s="175" t="s">
        <v>329</v>
      </c>
      <c r="F2" s="175" t="s">
        <v>331</v>
      </c>
      <c r="H2" s="175" t="s">
        <v>329</v>
      </c>
      <c r="I2" s="175" t="s">
        <v>331</v>
      </c>
      <c r="K2" s="208" t="s">
        <v>325</v>
      </c>
      <c r="M2" t="s">
        <v>271</v>
      </c>
      <c r="N2" s="178" t="e">
        <f>#REF!+#REF!</f>
        <v>#REF!</v>
      </c>
    </row>
    <row r="3" spans="1:14">
      <c r="A3" s="208"/>
      <c r="B3" s="208"/>
      <c r="C3" s="220"/>
      <c r="E3" s="208"/>
      <c r="F3" s="208"/>
      <c r="H3" s="208"/>
      <c r="I3" s="208"/>
      <c r="K3" s="208" t="s">
        <v>324</v>
      </c>
    </row>
    <row r="4" spans="1:14">
      <c r="A4" s="208"/>
      <c r="B4" s="208"/>
      <c r="C4" s="220"/>
      <c r="E4" s="208"/>
      <c r="F4" s="208"/>
      <c r="H4" s="208"/>
      <c r="I4" s="208"/>
    </row>
    <row r="5" spans="1:14">
      <c r="A5" s="208"/>
      <c r="B5" s="208"/>
      <c r="C5" s="220"/>
      <c r="E5" s="208"/>
      <c r="F5" s="208"/>
      <c r="H5" s="208"/>
      <c r="I5" s="208"/>
    </row>
    <row r="6" spans="1:14">
      <c r="A6" s="208"/>
      <c r="B6" s="208"/>
      <c r="C6" s="220"/>
      <c r="E6" s="208"/>
      <c r="F6" s="208"/>
      <c r="H6" s="208"/>
      <c r="I6" s="208"/>
    </row>
    <row r="7" spans="1:14">
      <c r="A7" s="208"/>
      <c r="B7" s="208"/>
      <c r="C7" s="220"/>
      <c r="E7" s="208"/>
      <c r="F7" s="208"/>
      <c r="H7" s="208"/>
      <c r="I7" s="208"/>
    </row>
    <row r="8" spans="1:14">
      <c r="A8" s="208"/>
      <c r="B8" s="208"/>
      <c r="C8" s="220"/>
      <c r="E8" s="208"/>
      <c r="F8" s="208"/>
      <c r="H8" s="208"/>
      <c r="I8" s="208"/>
    </row>
    <row r="9" spans="1:14">
      <c r="A9" s="208"/>
      <c r="B9" s="208"/>
      <c r="C9" s="220"/>
      <c r="E9" s="208"/>
      <c r="F9" s="208"/>
      <c r="H9" s="208"/>
      <c r="I9" s="208"/>
    </row>
    <row r="10" spans="1:14">
      <c r="A10" s="208"/>
      <c r="B10" s="208"/>
      <c r="C10" s="220"/>
      <c r="E10" s="208"/>
      <c r="F10" s="208"/>
      <c r="H10" s="208"/>
      <c r="I10" s="208"/>
    </row>
    <row r="11" spans="1:14">
      <c r="A11" s="208"/>
      <c r="B11" s="208"/>
      <c r="C11" s="220"/>
      <c r="E11" s="208"/>
      <c r="F11" s="208"/>
      <c r="H11" s="208"/>
      <c r="I11" s="208"/>
    </row>
    <row r="12" spans="1:14">
      <c r="A12" s="208"/>
      <c r="B12" s="208"/>
      <c r="C12" s="220"/>
      <c r="E12" s="208"/>
      <c r="F12" s="208"/>
      <c r="H12" s="208"/>
      <c r="I12" s="208"/>
    </row>
    <row r="13" spans="1:14">
      <c r="A13" s="208"/>
      <c r="B13" s="208"/>
      <c r="C13" s="220"/>
      <c r="E13" s="208"/>
      <c r="F13" s="208"/>
      <c r="H13" s="208"/>
      <c r="I13" s="208"/>
    </row>
    <row r="14" spans="1:14">
      <c r="A14" s="208"/>
      <c r="B14" s="208"/>
      <c r="C14" s="220"/>
      <c r="E14" s="208"/>
      <c r="F14" s="208"/>
      <c r="H14" s="208"/>
      <c r="I14" s="208"/>
    </row>
    <row r="15" spans="1:14">
      <c r="A15" s="208"/>
      <c r="B15" s="208"/>
      <c r="C15" s="220"/>
      <c r="E15" s="208"/>
      <c r="F15" s="208"/>
      <c r="H15" s="208"/>
      <c r="I15" s="208"/>
    </row>
    <row r="16" spans="1:14">
      <c r="A16" s="208"/>
      <c r="B16" s="208"/>
      <c r="C16" s="220"/>
      <c r="E16" s="208"/>
      <c r="F16" s="208"/>
      <c r="H16" s="208"/>
      <c r="I16" s="208"/>
    </row>
    <row r="17" spans="1:9">
      <c r="A17" s="208"/>
      <c r="B17" s="208"/>
      <c r="C17" s="220"/>
      <c r="E17" s="208"/>
      <c r="F17" s="208"/>
      <c r="H17" s="208"/>
      <c r="I17" s="208"/>
    </row>
    <row r="18" spans="1:9">
      <c r="A18" s="208"/>
      <c r="B18" s="208"/>
      <c r="C18" s="220"/>
      <c r="E18" s="208"/>
      <c r="F18" s="208"/>
      <c r="H18" s="208"/>
      <c r="I18" s="208"/>
    </row>
    <row r="19" spans="1:9">
      <c r="A19" s="208"/>
      <c r="B19" s="208"/>
      <c r="C19" s="220"/>
      <c r="E19" s="208"/>
      <c r="F19" s="208"/>
      <c r="H19" s="208"/>
      <c r="I19" s="208"/>
    </row>
    <row r="20" spans="1:9">
      <c r="A20" s="208"/>
      <c r="B20" s="208"/>
      <c r="C20" s="220"/>
      <c r="E20" s="208"/>
      <c r="F20" s="208"/>
      <c r="H20" s="208"/>
      <c r="I20" s="208"/>
    </row>
    <row r="21" spans="1:9">
      <c r="A21" s="208"/>
      <c r="B21" s="208"/>
      <c r="C21" s="220"/>
      <c r="E21" s="208"/>
      <c r="F21" s="208"/>
      <c r="H21" s="208"/>
      <c r="I21" s="208"/>
    </row>
    <row r="22" spans="1:9">
      <c r="A22" s="208"/>
      <c r="B22" s="208"/>
      <c r="C22" s="220"/>
      <c r="E22" s="208"/>
      <c r="F22" s="208"/>
      <c r="H22" s="208"/>
      <c r="I22" s="208"/>
    </row>
    <row r="23" spans="1:9">
      <c r="A23" s="208"/>
      <c r="B23" s="208"/>
      <c r="C23" s="220"/>
      <c r="E23" s="208"/>
      <c r="F23" s="208"/>
      <c r="H23" s="208"/>
      <c r="I23" s="208"/>
    </row>
    <row r="24" spans="1:9">
      <c r="A24" s="208"/>
      <c r="B24" s="208"/>
      <c r="C24" s="220"/>
      <c r="E24" s="208"/>
      <c r="F24" s="208"/>
      <c r="H24" s="208"/>
      <c r="I24" s="208"/>
    </row>
    <row r="25" spans="1:9">
      <c r="A25" s="208"/>
      <c r="B25" s="208"/>
      <c r="C25" s="220"/>
      <c r="E25" s="208"/>
      <c r="F25" s="208"/>
      <c r="H25" s="208"/>
      <c r="I25" s="208"/>
    </row>
    <row r="26" spans="1:9">
      <c r="A26" s="208"/>
      <c r="B26" s="208"/>
      <c r="C26" s="220"/>
      <c r="E26" s="208"/>
      <c r="F26" s="208"/>
      <c r="H26" s="208"/>
      <c r="I26" s="208"/>
    </row>
    <row r="27" spans="1:9">
      <c r="A27" s="208"/>
      <c r="B27" s="208"/>
      <c r="C27" s="220"/>
      <c r="E27" s="208"/>
      <c r="F27" s="208"/>
      <c r="H27" s="208"/>
      <c r="I27" s="208"/>
    </row>
    <row r="28" spans="1:9">
      <c r="A28" s="208"/>
      <c r="B28" s="208"/>
      <c r="C28" s="220"/>
      <c r="E28" s="208"/>
      <c r="F28" s="208"/>
      <c r="H28" s="208"/>
      <c r="I28" s="208"/>
    </row>
    <row r="29" spans="1:9">
      <c r="A29" s="208"/>
      <c r="B29" s="208"/>
      <c r="C29" s="220"/>
      <c r="E29" s="208"/>
      <c r="F29" s="208"/>
      <c r="H29" s="208"/>
      <c r="I29" s="208"/>
    </row>
    <row r="30" spans="1:9">
      <c r="A30" s="208"/>
      <c r="B30" s="208"/>
      <c r="C30" s="220"/>
      <c r="E30" s="208"/>
      <c r="F30" s="208"/>
      <c r="H30" s="208"/>
      <c r="I30" s="208"/>
    </row>
    <row r="31" spans="1:9">
      <c r="A31" s="208"/>
      <c r="B31" s="208"/>
      <c r="C31" s="220"/>
      <c r="E31" s="208"/>
      <c r="F31" s="208"/>
      <c r="H31" s="208"/>
      <c r="I31" s="208"/>
    </row>
    <row r="32" spans="1:9">
      <c r="A32" s="208"/>
      <c r="B32" s="208"/>
      <c r="C32" s="220"/>
      <c r="E32" s="208"/>
      <c r="F32" s="208"/>
      <c r="H32" s="208"/>
      <c r="I32" s="208"/>
    </row>
    <row r="33" spans="1:9">
      <c r="A33" s="208"/>
      <c r="B33" s="208"/>
      <c r="C33" s="220"/>
      <c r="E33" s="208"/>
      <c r="F33" s="208"/>
      <c r="H33" s="208"/>
      <c r="I33" s="208"/>
    </row>
    <row r="34" spans="1:9">
      <c r="A34" s="208"/>
      <c r="B34" s="208"/>
      <c r="C34" s="220"/>
      <c r="E34" s="208"/>
      <c r="F34" s="208"/>
      <c r="H34" s="208"/>
      <c r="I34" s="208"/>
    </row>
    <row r="35" spans="1:9">
      <c r="A35" s="208"/>
      <c r="B35" s="208"/>
      <c r="C35" s="220"/>
      <c r="E35" s="208"/>
      <c r="F35" s="208"/>
      <c r="H35" s="208"/>
      <c r="I35" s="208"/>
    </row>
    <row r="36" spans="1:9">
      <c r="A36" s="208"/>
      <c r="B36" s="208"/>
      <c r="C36" s="220"/>
      <c r="E36" s="208"/>
      <c r="F36" s="208"/>
      <c r="H36" s="208"/>
      <c r="I36" s="208"/>
    </row>
    <row r="37" spans="1:9">
      <c r="A37" s="208"/>
      <c r="B37" s="208"/>
      <c r="C37" s="220"/>
      <c r="E37" s="208"/>
      <c r="F37" s="208"/>
      <c r="H37" s="208"/>
      <c r="I37" s="208"/>
    </row>
    <row r="38" spans="1:9">
      <c r="A38" s="208"/>
      <c r="B38" s="208"/>
      <c r="C38" s="220"/>
      <c r="E38" s="208"/>
      <c r="F38" s="208"/>
      <c r="H38" s="208"/>
      <c r="I38" s="208"/>
    </row>
    <row r="39" spans="1:9">
      <c r="A39" s="208"/>
      <c r="B39" s="208"/>
      <c r="C39" s="220"/>
      <c r="E39" s="208"/>
      <c r="F39" s="208"/>
      <c r="H39" s="208"/>
      <c r="I39" s="208"/>
    </row>
    <row r="40" spans="1:9">
      <c r="A40" s="208"/>
      <c r="B40" s="208"/>
      <c r="C40" s="220"/>
      <c r="E40" s="208"/>
      <c r="F40" s="208"/>
      <c r="H40" s="208"/>
      <c r="I40" s="208"/>
    </row>
    <row r="41" spans="1:9">
      <c r="A41" s="208"/>
      <c r="B41" s="208"/>
      <c r="C41" s="220"/>
      <c r="E41" s="208"/>
      <c r="F41" s="208"/>
      <c r="H41" s="208"/>
      <c r="I41" s="208"/>
    </row>
    <row r="42" spans="1:9">
      <c r="A42" s="208"/>
      <c r="B42" s="208"/>
      <c r="C42" s="220"/>
      <c r="E42" s="208"/>
      <c r="F42" s="208"/>
      <c r="H42" s="208"/>
      <c r="I42" s="208"/>
    </row>
    <row r="43" spans="1:9">
      <c r="A43" s="208"/>
      <c r="B43" s="208"/>
      <c r="C43" s="220"/>
      <c r="E43" s="208"/>
      <c r="F43" s="208"/>
      <c r="H43" s="208"/>
      <c r="I43" s="208"/>
    </row>
    <row r="44" spans="1:9">
      <c r="A44" s="208"/>
      <c r="B44" s="208"/>
      <c r="C44" s="220"/>
      <c r="E44" s="208"/>
      <c r="F44" s="208"/>
      <c r="H44" s="208"/>
      <c r="I44" s="208"/>
    </row>
    <row r="45" spans="1:9">
      <c r="A45" s="208"/>
      <c r="B45" s="208"/>
      <c r="C45" s="220"/>
      <c r="E45" s="208"/>
      <c r="F45" s="208"/>
      <c r="H45" s="208"/>
      <c r="I45" s="208"/>
    </row>
    <row r="46" spans="1:9">
      <c r="A46" s="208"/>
      <c r="B46" s="208"/>
      <c r="C46" s="220"/>
      <c r="E46" s="208"/>
      <c r="F46" s="208"/>
      <c r="H46" s="208"/>
      <c r="I46" s="208"/>
    </row>
    <row r="47" spans="1:9">
      <c r="A47" s="208"/>
      <c r="B47" s="208"/>
      <c r="C47" s="220"/>
      <c r="E47" s="208"/>
      <c r="F47" s="208"/>
      <c r="H47" s="208"/>
      <c r="I47" s="208"/>
    </row>
    <row r="48" spans="1:9">
      <c r="A48" s="208"/>
      <c r="B48" s="208"/>
      <c r="C48" s="220"/>
      <c r="E48" s="208"/>
      <c r="F48" s="208"/>
      <c r="H48" s="208"/>
      <c r="I48" s="208"/>
    </row>
    <row r="49" spans="1:9">
      <c r="A49" s="208"/>
      <c r="B49" s="208"/>
      <c r="C49" s="220"/>
      <c r="E49" s="208"/>
      <c r="F49" s="208"/>
      <c r="H49" s="208"/>
      <c r="I49" s="208"/>
    </row>
    <row r="50" spans="1:9">
      <c r="A50" s="208"/>
      <c r="B50" s="208"/>
      <c r="C50" s="220"/>
      <c r="E50" s="208"/>
      <c r="F50" s="208"/>
      <c r="H50" s="208"/>
      <c r="I50" s="208"/>
    </row>
    <row r="51" spans="1:9">
      <c r="A51" s="208"/>
      <c r="B51" s="208"/>
      <c r="C51" s="220"/>
      <c r="E51" s="208"/>
      <c r="F51" s="208"/>
      <c r="H51" s="208"/>
      <c r="I51" s="208"/>
    </row>
    <row r="52" spans="1:9">
      <c r="A52" s="208"/>
      <c r="B52" s="208"/>
      <c r="C52" s="220"/>
      <c r="E52" s="208"/>
      <c r="F52" s="208"/>
      <c r="H52" s="208"/>
      <c r="I52" s="208"/>
    </row>
    <row r="53" spans="1:9">
      <c r="A53" s="208"/>
      <c r="B53" s="208"/>
      <c r="C53" s="220"/>
      <c r="E53" s="208"/>
      <c r="F53" s="208"/>
      <c r="H53" s="208"/>
      <c r="I53" s="208"/>
    </row>
  </sheetData>
  <sheetProtection password="C4A6" sheet="1" objects="1" scenarios="1"/>
  <customSheetViews>
    <customSheetView guid="{F0C1927A-B995-4F6F-ACAC-9BC2D4009037}" showPageBreaks="1" fitToPage="1" state="hidden" view="pageBreakPreview">
      <selection activeCell="L17" sqref="L17"/>
      <pageMargins left="0.75" right="0.75" top="1" bottom="1" header="0.5" footer="0.5"/>
      <pageSetup paperSize="9" scale="66" orientation="landscape" r:id="rId1"/>
      <headerFooter alignWithMargins="0"/>
    </customSheetView>
    <customSheetView guid="{199CEFA0-8D04-4A93-9AA6-2E20B3E1092B}" showPageBreaks="1" fitToPage="1" state="hidden" view="pageBreakPreview">
      <selection activeCell="L17" sqref="L17"/>
      <pageMargins left="0.75" right="0.75" top="1" bottom="1" header="0.5" footer="0.5"/>
      <pageSetup paperSize="9" scale="66" orientation="landscape" r:id="rId2"/>
      <headerFooter alignWithMargins="0"/>
    </customSheetView>
    <customSheetView guid="{9A5D5453-84DD-4CCE-8674-A7AA0B8DD145}" showPageBreaks="1" fitToPage="1" state="hidden" view="pageBreakPreview">
      <selection activeCell="L17" sqref="L17"/>
      <pageMargins left="0.75" right="0.75" top="1" bottom="1" header="0.5" footer="0.5"/>
      <pageSetup paperSize="9" scale="66" orientation="landscape" r:id="rId3"/>
      <headerFooter alignWithMargins="0"/>
    </customSheetView>
    <customSheetView guid="{7DDA6EA3-477D-4464-9759-C3BA585A6728}" showPageBreaks="1" fitToPage="1" state="hidden" view="pageBreakPreview">
      <selection activeCell="L17" sqref="L17"/>
      <pageMargins left="0.75" right="0.75" top="1" bottom="1" header="0.5" footer="0.5"/>
      <pageSetup paperSize="9" scale="66" orientation="landscape" r:id="rId4"/>
      <headerFooter alignWithMargins="0"/>
    </customSheetView>
  </customSheetViews>
  <mergeCells count="3">
    <mergeCell ref="A1:B1"/>
    <mergeCell ref="E1:F1"/>
    <mergeCell ref="H1:I1"/>
  </mergeCells>
  <phoneticPr fontId="16" type="noConversion"/>
  <pageMargins left="0.75" right="0.75" top="1" bottom="1" header="0.5" footer="0.5"/>
  <pageSetup paperSize="9" scale="66" orientation="landscape" r:id="rId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customSheetViews>
    <customSheetView guid="{F0C1927A-B995-4F6F-ACAC-9BC2D4009037}">
      <pageMargins left="0.7" right="0.7" top="0.75" bottom="0.75" header="0.3" footer="0.3"/>
    </customSheetView>
    <customSheetView guid="{9A5D5453-84DD-4CCE-8674-A7AA0B8DD145}">
      <pageMargins left="0.7" right="0.7" top="0.75" bottom="0.75" header="0.3" footer="0.3"/>
    </customSheetView>
    <customSheetView guid="{7DDA6EA3-477D-4464-9759-C3BA585A672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44"/>
  <sheetViews>
    <sheetView showGridLines="0" view="pageBreakPreview" topLeftCell="A112" zoomScaleNormal="100" zoomScaleSheetLayoutView="100" workbookViewId="0">
      <selection sqref="A1:G1"/>
    </sheetView>
  </sheetViews>
  <sheetFormatPr defaultRowHeight="12.75"/>
  <cols>
    <col min="1" max="1" width="11" customWidth="1"/>
    <col min="2" max="2" width="37.140625" customWidth="1"/>
    <col min="3" max="3" width="18.28515625" customWidth="1"/>
    <col min="4" max="4" width="18.42578125" customWidth="1"/>
    <col min="5" max="5" width="28.7109375" customWidth="1"/>
    <col min="6" max="7" width="21.7109375" customWidth="1"/>
    <col min="8" max="9" width="18" customWidth="1"/>
    <col min="10" max="10" width="17.85546875" customWidth="1"/>
  </cols>
  <sheetData>
    <row r="1" spans="1:7" ht="15">
      <c r="A1" s="421" t="s">
        <v>338</v>
      </c>
      <c r="B1" s="422"/>
      <c r="C1" s="422"/>
      <c r="D1" s="422"/>
      <c r="E1" s="422"/>
      <c r="F1" s="422"/>
      <c r="G1" s="423"/>
    </row>
    <row r="2" spans="1:7" ht="15">
      <c r="A2" s="424" t="str">
        <f>"REGISTRATION INFORMATION AND ADDRESSES AND PARTICULARS OF KEY PERSONS"</f>
        <v>REGISTRATION INFORMATION AND ADDRESSES AND PARTICULARS OF KEY PERSONS</v>
      </c>
      <c r="B2" s="425"/>
      <c r="C2" s="425"/>
      <c r="D2" s="425"/>
      <c r="E2" s="425"/>
      <c r="F2" s="425"/>
      <c r="G2" s="426"/>
    </row>
    <row r="3" spans="1:7" ht="15">
      <c r="A3" s="424" t="str">
        <f>"of "&amp;name</f>
        <v>of ABC Pension Fund</v>
      </c>
      <c r="B3" s="425"/>
      <c r="C3" s="425"/>
      <c r="D3" s="425"/>
      <c r="E3" s="425"/>
      <c r="F3" s="425"/>
      <c r="G3" s="426"/>
    </row>
    <row r="4" spans="1:7" ht="15">
      <c r="A4" s="427" t="str">
        <f>"as at the end of the financial period "&amp;YEAR(YE)&amp;"/"&amp;MONTH(YE)&amp;"/"&amp;DAY(YE)</f>
        <v>as at the end of the financial period 2007/12/31</v>
      </c>
      <c r="B4" s="428"/>
      <c r="C4" s="428"/>
      <c r="D4" s="428"/>
      <c r="E4" s="428"/>
      <c r="F4" s="428"/>
      <c r="G4" s="429"/>
    </row>
    <row r="5" spans="1:7">
      <c r="A5" s="430">
        <v>1</v>
      </c>
      <c r="B5" s="431"/>
      <c r="C5" s="1">
        <v>2</v>
      </c>
      <c r="D5" s="1">
        <f>C5+1</f>
        <v>3</v>
      </c>
      <c r="E5" s="1">
        <f>D5+1</f>
        <v>4</v>
      </c>
      <c r="F5" s="221">
        <f>E5+1</f>
        <v>5</v>
      </c>
      <c r="G5" s="221">
        <f>F5+1</f>
        <v>6</v>
      </c>
    </row>
    <row r="6" spans="1:7">
      <c r="A6" s="432"/>
      <c r="B6" s="432"/>
      <c r="C6" s="432"/>
      <c r="D6" s="6"/>
      <c r="E6" s="6"/>
      <c r="F6" s="6"/>
    </row>
    <row r="7" spans="1:7">
      <c r="A7" s="411" t="s">
        <v>293</v>
      </c>
      <c r="B7" s="411"/>
      <c r="C7" s="411"/>
      <c r="D7" s="8"/>
      <c r="E7" s="8"/>
      <c r="F7" s="9"/>
    </row>
    <row r="8" spans="1:7">
      <c r="A8" s="183"/>
      <c r="B8" s="183"/>
      <c r="C8" s="183"/>
      <c r="D8" s="8"/>
      <c r="E8" s="8"/>
      <c r="F8" s="9"/>
    </row>
    <row r="9" spans="1:7">
      <c r="A9" s="8"/>
      <c r="B9" s="319" t="s">
        <v>457</v>
      </c>
      <c r="C9" s="384"/>
      <c r="D9" s="418"/>
      <c r="E9" s="419"/>
      <c r="F9" s="420"/>
    </row>
    <row r="10" spans="1:7">
      <c r="A10" s="8"/>
      <c r="B10" s="18" t="s">
        <v>294</v>
      </c>
      <c r="C10" s="385"/>
      <c r="D10" s="415">
        <v>39447</v>
      </c>
      <c r="E10" s="416"/>
      <c r="F10" s="417"/>
    </row>
    <row r="11" spans="1:7">
      <c r="A11" s="8"/>
      <c r="B11" s="18" t="s">
        <v>474</v>
      </c>
      <c r="C11" s="385"/>
      <c r="D11" s="412" t="s">
        <v>506</v>
      </c>
      <c r="E11" s="413"/>
      <c r="F11" s="414"/>
    </row>
    <row r="12" spans="1:7">
      <c r="A12" s="8"/>
      <c r="B12" s="8"/>
      <c r="C12" s="8"/>
    </row>
    <row r="13" spans="1:7">
      <c r="A13" s="7" t="s">
        <v>475</v>
      </c>
      <c r="B13" s="16"/>
      <c r="D13" s="8"/>
      <c r="E13" s="23"/>
    </row>
    <row r="14" spans="1:7">
      <c r="A14" s="8"/>
      <c r="B14" s="33"/>
      <c r="C14" s="33"/>
      <c r="D14" s="8"/>
      <c r="E14" s="8" t="s">
        <v>307</v>
      </c>
      <c r="F14" s="8" t="s">
        <v>308</v>
      </c>
    </row>
    <row r="15" spans="1:7">
      <c r="A15" s="8"/>
      <c r="B15" s="8" t="s">
        <v>301</v>
      </c>
      <c r="C15" s="24"/>
      <c r="E15" s="28"/>
      <c r="F15" s="28"/>
    </row>
    <row r="16" spans="1:7">
      <c r="A16" s="8"/>
      <c r="B16" s="8" t="s">
        <v>303</v>
      </c>
      <c r="C16" s="25"/>
      <c r="E16" s="30"/>
      <c r="F16" s="30"/>
    </row>
    <row r="17" spans="1:7">
      <c r="A17" s="8"/>
      <c r="B17" s="8" t="s">
        <v>304</v>
      </c>
      <c r="C17" s="26"/>
      <c r="E17" s="30"/>
      <c r="F17" s="30"/>
    </row>
    <row r="18" spans="1:7">
      <c r="A18" s="8"/>
      <c r="B18" s="8" t="s">
        <v>305</v>
      </c>
      <c r="C18" s="27"/>
      <c r="E18" s="94"/>
      <c r="F18" s="94"/>
    </row>
    <row r="19" spans="1:7">
      <c r="A19" s="8"/>
      <c r="B19" s="8"/>
      <c r="C19" s="8"/>
      <c r="D19" s="8"/>
      <c r="E19" s="27"/>
      <c r="F19" s="27"/>
    </row>
    <row r="20" spans="1:7">
      <c r="A20" s="8"/>
      <c r="B20" s="18"/>
      <c r="C20" s="18"/>
      <c r="D20" s="11"/>
      <c r="E20" s="11"/>
      <c r="F20" s="11"/>
      <c r="G20" s="83"/>
    </row>
    <row r="21" spans="1:7">
      <c r="A21" s="12"/>
      <c r="B21" s="18" t="s">
        <v>295</v>
      </c>
      <c r="C21" s="385"/>
      <c r="D21" s="24"/>
      <c r="E21" s="65"/>
      <c r="F21" s="65"/>
      <c r="G21" s="65"/>
    </row>
    <row r="22" spans="1:7">
      <c r="A22" s="8"/>
      <c r="B22" s="18"/>
      <c r="C22" s="18"/>
      <c r="D22" s="8"/>
      <c r="E22" s="8"/>
      <c r="F22" s="8"/>
      <c r="G22" s="8"/>
    </row>
    <row r="23" spans="1:7" ht="12.75" customHeight="1">
      <c r="A23" s="66" t="s">
        <v>476</v>
      </c>
      <c r="B23" s="66"/>
      <c r="C23" s="66"/>
      <c r="D23" s="66"/>
      <c r="E23" s="182"/>
      <c r="F23" s="182"/>
      <c r="G23" s="182"/>
    </row>
    <row r="24" spans="1:7">
      <c r="A24" s="66"/>
      <c r="B24" s="66"/>
      <c r="C24" s="66"/>
      <c r="D24" s="8"/>
      <c r="E24" s="14"/>
      <c r="F24" s="8"/>
      <c r="G24" s="8"/>
    </row>
    <row r="25" spans="1:7">
      <c r="B25" s="101" t="s">
        <v>190</v>
      </c>
      <c r="C25" s="102"/>
      <c r="D25" s="15"/>
      <c r="E25" s="14"/>
      <c r="F25" s="8"/>
      <c r="G25" s="8"/>
    </row>
    <row r="26" spans="1:7">
      <c r="B26" s="97" t="s">
        <v>191</v>
      </c>
      <c r="C26" s="98"/>
      <c r="D26" s="15"/>
      <c r="E26" s="8"/>
      <c r="F26" s="8"/>
      <c r="G26" s="8"/>
    </row>
    <row r="27" spans="1:7">
      <c r="B27" s="381" t="s">
        <v>192</v>
      </c>
      <c r="C27" s="382"/>
      <c r="D27" s="15"/>
      <c r="E27" s="8"/>
      <c r="F27" s="8"/>
      <c r="G27" s="8"/>
    </row>
    <row r="28" spans="1:7">
      <c r="B28" s="100"/>
      <c r="C28" s="100"/>
      <c r="E28" s="8"/>
      <c r="F28" s="8"/>
      <c r="G28" s="8"/>
    </row>
    <row r="29" spans="1:7">
      <c r="A29" s="66" t="s">
        <v>514</v>
      </c>
      <c r="B29" s="8"/>
      <c r="C29" s="8"/>
      <c r="E29" s="8"/>
      <c r="F29" s="8"/>
      <c r="G29" s="8"/>
    </row>
    <row r="30" spans="1:7">
      <c r="A30" s="66"/>
      <c r="B30" s="8"/>
      <c r="C30" s="8"/>
      <c r="E30" s="8"/>
      <c r="F30" s="8"/>
      <c r="G30" s="8"/>
    </row>
    <row r="31" spans="1:7" ht="14.25">
      <c r="A31" s="8"/>
      <c r="B31" s="18" t="s">
        <v>296</v>
      </c>
      <c r="C31" s="385"/>
      <c r="D31" s="235"/>
      <c r="E31" s="8"/>
      <c r="F31" s="8" t="s">
        <v>177</v>
      </c>
      <c r="G31" s="15"/>
    </row>
    <row r="32" spans="1:7">
      <c r="A32" s="8"/>
      <c r="B32" s="8"/>
      <c r="C32" s="8"/>
      <c r="D32" s="234"/>
      <c r="E32" s="8"/>
      <c r="F32" s="8"/>
    </row>
    <row r="33" spans="1:7">
      <c r="A33" s="33" t="s">
        <v>189</v>
      </c>
      <c r="B33" s="33"/>
      <c r="C33" s="386"/>
      <c r="D33" s="15"/>
      <c r="E33" s="8"/>
      <c r="F33" s="8"/>
    </row>
    <row r="34" spans="1:7">
      <c r="A34" s="8"/>
      <c r="B34" s="18"/>
      <c r="C34" s="18"/>
      <c r="D34" s="8"/>
      <c r="E34" s="8"/>
      <c r="F34" s="8"/>
      <c r="G34" s="8"/>
    </row>
    <row r="35" spans="1:7">
      <c r="A35" s="33" t="s">
        <v>235</v>
      </c>
      <c r="B35" s="33"/>
      <c r="C35" s="33"/>
      <c r="D35" s="8"/>
      <c r="E35" s="8"/>
      <c r="F35" s="8"/>
      <c r="G35" s="6"/>
    </row>
    <row r="36" spans="1:7">
      <c r="A36" s="183"/>
      <c r="B36" s="183"/>
      <c r="C36" s="183"/>
      <c r="D36" s="8"/>
      <c r="E36" s="8"/>
      <c r="F36" s="8"/>
      <c r="G36" s="6"/>
    </row>
    <row r="37" spans="1:7">
      <c r="A37" s="10"/>
      <c r="B37" s="7" t="s">
        <v>236</v>
      </c>
      <c r="C37" s="8"/>
      <c r="D37" s="8"/>
      <c r="E37" s="8" t="s">
        <v>307</v>
      </c>
      <c r="F37" s="8" t="s">
        <v>308</v>
      </c>
    </row>
    <row r="38" spans="1:7">
      <c r="A38" s="10"/>
      <c r="B38" s="8" t="s">
        <v>302</v>
      </c>
      <c r="C38" s="17"/>
      <c r="E38" s="28"/>
      <c r="F38" s="28"/>
    </row>
    <row r="39" spans="1:7">
      <c r="A39" s="10"/>
      <c r="B39" s="8" t="s">
        <v>301</v>
      </c>
      <c r="C39" s="13"/>
      <c r="E39" s="30"/>
      <c r="F39" s="30"/>
    </row>
    <row r="40" spans="1:7">
      <c r="A40" s="10"/>
      <c r="B40" s="8" t="s">
        <v>303</v>
      </c>
      <c r="C40" s="13"/>
      <c r="E40" s="30"/>
      <c r="F40" s="30"/>
    </row>
    <row r="41" spans="1:7">
      <c r="A41" s="10"/>
      <c r="B41" s="8" t="s">
        <v>306</v>
      </c>
      <c r="C41" s="13"/>
      <c r="E41" s="30"/>
      <c r="F41" s="30"/>
    </row>
    <row r="42" spans="1:7">
      <c r="A42" s="10"/>
      <c r="B42" s="8" t="s">
        <v>305</v>
      </c>
      <c r="C42" s="13"/>
      <c r="E42" s="31"/>
      <c r="F42" s="31"/>
    </row>
    <row r="43" spans="1:7">
      <c r="A43" s="10"/>
      <c r="B43" s="8"/>
    </row>
    <row r="44" spans="1:7" ht="25.5" customHeight="1">
      <c r="A44" s="10"/>
      <c r="B44" s="32" t="s">
        <v>297</v>
      </c>
      <c r="C44" s="15"/>
    </row>
    <row r="45" spans="1:7" ht="12.75" customHeight="1">
      <c r="A45" s="10"/>
      <c r="B45" s="32"/>
      <c r="C45" s="8"/>
    </row>
    <row r="46" spans="1:7" ht="12.75" customHeight="1">
      <c r="A46" s="10"/>
      <c r="B46" s="7" t="s">
        <v>237</v>
      </c>
      <c r="C46" s="7"/>
      <c r="D46" s="8"/>
      <c r="E46" s="8" t="s">
        <v>307</v>
      </c>
      <c r="F46" s="8" t="s">
        <v>308</v>
      </c>
    </row>
    <row r="47" spans="1:7" ht="12.75" customHeight="1">
      <c r="A47" s="10"/>
      <c r="B47" s="8" t="s">
        <v>298</v>
      </c>
      <c r="C47" s="28"/>
      <c r="D47" s="8"/>
      <c r="E47" s="28"/>
      <c r="F47" s="28"/>
    </row>
    <row r="48" spans="1:7">
      <c r="A48" s="10"/>
      <c r="B48" s="8" t="s">
        <v>299</v>
      </c>
      <c r="C48" s="30"/>
      <c r="D48" s="8"/>
      <c r="E48" s="30"/>
      <c r="F48" s="30"/>
    </row>
    <row r="49" spans="1:6">
      <c r="A49" s="10"/>
      <c r="B49" s="8" t="s">
        <v>301</v>
      </c>
      <c r="C49" s="30"/>
      <c r="D49" s="8"/>
      <c r="E49" s="30"/>
      <c r="F49" s="30"/>
    </row>
    <row r="50" spans="1:6">
      <c r="A50" s="10"/>
      <c r="B50" s="8" t="s">
        <v>303</v>
      </c>
      <c r="C50" s="31"/>
      <c r="D50" s="8"/>
      <c r="E50" s="30"/>
      <c r="F50" s="30"/>
    </row>
    <row r="51" spans="1:6">
      <c r="A51" s="10"/>
      <c r="B51" s="8" t="s">
        <v>306</v>
      </c>
      <c r="C51" s="31"/>
      <c r="D51" s="8"/>
      <c r="E51" s="31"/>
      <c r="F51" s="31"/>
    </row>
    <row r="52" spans="1:6">
      <c r="A52" s="10"/>
      <c r="B52" s="8" t="s">
        <v>305</v>
      </c>
      <c r="C52" s="31"/>
      <c r="D52" s="8"/>
      <c r="E52" s="8"/>
      <c r="F52" s="8"/>
    </row>
    <row r="53" spans="1:6">
      <c r="A53" s="10"/>
      <c r="B53" s="8"/>
      <c r="D53" s="8"/>
      <c r="E53" s="8"/>
      <c r="F53" s="8"/>
    </row>
    <row r="54" spans="1:6" ht="25.5">
      <c r="A54" s="10"/>
      <c r="B54" s="32" t="s">
        <v>297</v>
      </c>
      <c r="C54" s="13"/>
      <c r="D54" s="29"/>
    </row>
    <row r="55" spans="1:6">
      <c r="A55" s="10"/>
      <c r="B55" s="8"/>
      <c r="C55" s="7"/>
      <c r="D55" s="29"/>
      <c r="E55" s="20"/>
      <c r="F55" s="8"/>
    </row>
    <row r="56" spans="1:6">
      <c r="A56" s="10"/>
      <c r="B56" s="7" t="s">
        <v>238</v>
      </c>
      <c r="D56" s="8"/>
      <c r="E56" s="8" t="s">
        <v>307</v>
      </c>
      <c r="F56" s="8" t="s">
        <v>308</v>
      </c>
    </row>
    <row r="57" spans="1:6">
      <c r="A57" s="10"/>
      <c r="B57" s="8" t="s">
        <v>367</v>
      </c>
      <c r="C57" s="17"/>
      <c r="D57" s="8"/>
      <c r="E57" s="28"/>
      <c r="F57" s="28"/>
    </row>
    <row r="58" spans="1:6">
      <c r="A58" s="10"/>
      <c r="B58" s="8" t="s">
        <v>368</v>
      </c>
      <c r="C58" s="17"/>
      <c r="D58" s="8"/>
      <c r="E58" s="30"/>
      <c r="F58" s="30"/>
    </row>
    <row r="59" spans="1:6">
      <c r="A59" s="10"/>
      <c r="B59" s="8" t="s">
        <v>301</v>
      </c>
      <c r="C59" s="28"/>
      <c r="D59" s="8"/>
      <c r="E59" s="30"/>
      <c r="F59" s="30"/>
    </row>
    <row r="60" spans="1:6">
      <c r="A60" s="10"/>
      <c r="B60" s="8" t="s">
        <v>303</v>
      </c>
      <c r="C60" s="30"/>
      <c r="D60" s="8"/>
      <c r="E60" s="30"/>
      <c r="F60" s="30"/>
    </row>
    <row r="61" spans="1:6">
      <c r="A61" s="10"/>
      <c r="B61" s="8" t="s">
        <v>306</v>
      </c>
      <c r="C61" s="30"/>
      <c r="D61" s="8"/>
      <c r="E61" s="31"/>
      <c r="F61" s="31"/>
    </row>
    <row r="62" spans="1:6">
      <c r="A62" s="10"/>
      <c r="B62" s="8" t="s">
        <v>305</v>
      </c>
      <c r="C62" s="31"/>
    </row>
    <row r="63" spans="1:6">
      <c r="A63" s="10"/>
    </row>
    <row r="64" spans="1:6" ht="25.5">
      <c r="A64" s="10"/>
      <c r="B64" s="32" t="s">
        <v>297</v>
      </c>
      <c r="C64" s="15"/>
      <c r="D64" s="8"/>
      <c r="E64" s="8"/>
      <c r="F64" s="8"/>
    </row>
    <row r="65" spans="1:7">
      <c r="A65" s="21"/>
      <c r="B65" s="22"/>
      <c r="D65" s="8"/>
      <c r="E65" s="22"/>
      <c r="F65" s="22"/>
      <c r="G65" s="22"/>
    </row>
    <row r="66" spans="1:7">
      <c r="A66" s="10"/>
      <c r="B66" s="7" t="s">
        <v>193</v>
      </c>
      <c r="C66" s="7"/>
      <c r="D66" s="8"/>
      <c r="E66" s="8" t="s">
        <v>307</v>
      </c>
      <c r="F66" s="8" t="s">
        <v>308</v>
      </c>
    </row>
    <row r="67" spans="1:7" ht="12.75" customHeight="1">
      <c r="A67" s="10"/>
      <c r="B67" s="8" t="s">
        <v>298</v>
      </c>
      <c r="C67" s="28"/>
      <c r="D67" s="8"/>
      <c r="E67" s="28"/>
      <c r="F67" s="28"/>
    </row>
    <row r="68" spans="1:7">
      <c r="A68" s="10"/>
      <c r="B68" s="8" t="s">
        <v>195</v>
      </c>
      <c r="C68" s="30"/>
      <c r="D68" s="8"/>
      <c r="E68" s="30"/>
      <c r="F68" s="30"/>
    </row>
    <row r="69" spans="1:7">
      <c r="A69" s="10"/>
      <c r="B69" s="8" t="s">
        <v>301</v>
      </c>
      <c r="C69" s="30"/>
      <c r="D69" s="8"/>
      <c r="E69" s="30"/>
      <c r="F69" s="30"/>
    </row>
    <row r="70" spans="1:7">
      <c r="A70" s="10"/>
      <c r="B70" s="8" t="s">
        <v>303</v>
      </c>
      <c r="C70" s="31"/>
      <c r="D70" s="8"/>
      <c r="E70" s="30"/>
      <c r="F70" s="30"/>
    </row>
    <row r="71" spans="1:7">
      <c r="A71" s="10"/>
      <c r="B71" s="8" t="s">
        <v>306</v>
      </c>
      <c r="C71" s="31"/>
      <c r="D71" s="8"/>
      <c r="E71" s="31"/>
      <c r="F71" s="31"/>
    </row>
    <row r="72" spans="1:7">
      <c r="A72" s="10"/>
      <c r="B72" s="8" t="s">
        <v>305</v>
      </c>
      <c r="C72" s="31"/>
      <c r="D72" s="8"/>
      <c r="E72" s="8"/>
      <c r="F72" s="8"/>
    </row>
    <row r="73" spans="1:7">
      <c r="A73" s="10"/>
      <c r="B73" s="8"/>
      <c r="D73" s="8"/>
      <c r="E73" s="8"/>
      <c r="F73" s="8"/>
    </row>
    <row r="74" spans="1:7" ht="25.5">
      <c r="A74" s="10"/>
      <c r="B74" s="32" t="s">
        <v>297</v>
      </c>
      <c r="C74" s="13"/>
      <c r="D74" s="29"/>
    </row>
    <row r="75" spans="1:7" ht="12.75" customHeight="1">
      <c r="A75" s="10"/>
      <c r="B75" s="8"/>
      <c r="C75" s="7"/>
      <c r="D75" s="29"/>
      <c r="E75" s="20"/>
      <c r="F75" s="8"/>
    </row>
    <row r="76" spans="1:7">
      <c r="A76" s="10"/>
      <c r="B76" s="7" t="s">
        <v>194</v>
      </c>
      <c r="D76" s="8"/>
      <c r="E76" s="8" t="s">
        <v>307</v>
      </c>
      <c r="F76" s="8" t="s">
        <v>308</v>
      </c>
    </row>
    <row r="77" spans="1:7">
      <c r="A77" s="10"/>
      <c r="B77" s="8" t="s">
        <v>507</v>
      </c>
      <c r="C77" s="17"/>
      <c r="D77" s="8"/>
      <c r="E77" s="28"/>
      <c r="F77" s="28"/>
    </row>
    <row r="78" spans="1:7">
      <c r="A78" s="10"/>
      <c r="B78" s="8" t="s">
        <v>197</v>
      </c>
      <c r="C78" s="17"/>
      <c r="D78" s="8"/>
      <c r="E78" s="30"/>
      <c r="F78" s="30"/>
    </row>
    <row r="79" spans="1:7">
      <c r="A79" s="10"/>
      <c r="B79" s="8" t="s">
        <v>196</v>
      </c>
      <c r="C79" s="17"/>
      <c r="D79" s="8"/>
      <c r="E79" s="30"/>
      <c r="F79" s="30"/>
    </row>
    <row r="80" spans="1:7">
      <c r="A80" s="10"/>
      <c r="B80" s="8" t="s">
        <v>301</v>
      </c>
      <c r="C80" s="28"/>
      <c r="D80" s="8"/>
      <c r="E80" s="30"/>
      <c r="F80" s="30"/>
    </row>
    <row r="81" spans="1:6">
      <c r="A81" s="10"/>
      <c r="B81" s="8" t="s">
        <v>303</v>
      </c>
      <c r="C81" s="30"/>
      <c r="D81" s="8"/>
      <c r="E81" s="31"/>
      <c r="F81" s="31"/>
    </row>
    <row r="82" spans="1:6">
      <c r="A82" s="10"/>
      <c r="B82" s="8" t="s">
        <v>306</v>
      </c>
      <c r="C82" s="30"/>
      <c r="D82" s="8"/>
    </row>
    <row r="83" spans="1:6">
      <c r="A83" s="10"/>
      <c r="B83" s="8" t="s">
        <v>305</v>
      </c>
      <c r="C83" s="31"/>
    </row>
    <row r="84" spans="1:6">
      <c r="A84" s="10"/>
    </row>
    <row r="85" spans="1:6" ht="25.5">
      <c r="A85" s="10"/>
      <c r="B85" s="32" t="s">
        <v>297</v>
      </c>
      <c r="C85" s="15"/>
      <c r="D85" s="8"/>
      <c r="E85" s="8"/>
      <c r="F85" s="8"/>
    </row>
    <row r="86" spans="1:6">
      <c r="B86" s="7" t="s">
        <v>239</v>
      </c>
      <c r="D86" s="8"/>
      <c r="E86" s="8" t="s">
        <v>307</v>
      </c>
      <c r="F86" s="8" t="s">
        <v>308</v>
      </c>
    </row>
    <row r="87" spans="1:6">
      <c r="B87" s="8" t="s">
        <v>240</v>
      </c>
      <c r="C87" s="17"/>
      <c r="D87" s="8"/>
      <c r="E87" s="28"/>
      <c r="F87" s="28"/>
    </row>
    <row r="88" spans="1:6">
      <c r="B88" s="8" t="s">
        <v>301</v>
      </c>
      <c r="C88" s="28"/>
      <c r="D88" s="8"/>
      <c r="E88" s="30"/>
      <c r="F88" s="30"/>
    </row>
    <row r="89" spans="1:6">
      <c r="B89" s="8" t="s">
        <v>303</v>
      </c>
      <c r="C89" s="30"/>
      <c r="D89" s="8"/>
      <c r="E89" s="30"/>
      <c r="F89" s="30"/>
    </row>
    <row r="90" spans="1:6">
      <c r="B90" s="8" t="s">
        <v>306</v>
      </c>
      <c r="C90" s="30"/>
      <c r="E90" s="30"/>
      <c r="F90" s="30"/>
    </row>
    <row r="91" spans="1:6">
      <c r="B91" s="8" t="s">
        <v>305</v>
      </c>
      <c r="C91" s="31"/>
      <c r="E91" s="31"/>
      <c r="F91" s="31"/>
    </row>
    <row r="92" spans="1:6">
      <c r="D92" s="8"/>
    </row>
    <row r="93" spans="1:6">
      <c r="B93" s="7" t="s">
        <v>241</v>
      </c>
      <c r="D93" s="8"/>
      <c r="E93" s="8" t="s">
        <v>307</v>
      </c>
      <c r="F93" s="8" t="s">
        <v>308</v>
      </c>
    </row>
    <row r="94" spans="1:6">
      <c r="B94" s="8" t="s">
        <v>242</v>
      </c>
      <c r="C94" s="17"/>
      <c r="D94" s="8"/>
      <c r="E94" s="28"/>
      <c r="F94" s="28"/>
    </row>
    <row r="95" spans="1:6">
      <c r="B95" s="8" t="s">
        <v>301</v>
      </c>
      <c r="C95" s="28"/>
      <c r="D95" s="8"/>
      <c r="E95" s="30"/>
      <c r="F95" s="30"/>
    </row>
    <row r="96" spans="1:6">
      <c r="B96" s="8" t="s">
        <v>303</v>
      </c>
      <c r="C96" s="30"/>
      <c r="E96" s="30"/>
      <c r="F96" s="30"/>
    </row>
    <row r="97" spans="2:6">
      <c r="B97" s="8" t="s">
        <v>306</v>
      </c>
      <c r="C97" s="30"/>
      <c r="D97" s="8"/>
      <c r="E97" s="30"/>
      <c r="F97" s="30"/>
    </row>
    <row r="98" spans="2:6">
      <c r="B98" s="8" t="s">
        <v>305</v>
      </c>
      <c r="C98" s="31"/>
      <c r="D98" s="8"/>
      <c r="E98" s="31"/>
      <c r="F98" s="31"/>
    </row>
    <row r="99" spans="2:6">
      <c r="D99" s="8"/>
    </row>
    <row r="100" spans="2:6">
      <c r="B100" s="7" t="s">
        <v>243</v>
      </c>
      <c r="D100" s="8"/>
      <c r="E100" s="8" t="s">
        <v>307</v>
      </c>
      <c r="F100" s="8" t="s">
        <v>308</v>
      </c>
    </row>
    <row r="101" spans="2:6">
      <c r="B101" s="8" t="s">
        <v>244</v>
      </c>
      <c r="C101" s="17"/>
      <c r="E101" s="28"/>
      <c r="F101" s="28"/>
    </row>
    <row r="102" spans="2:6">
      <c r="B102" s="8" t="s">
        <v>301</v>
      </c>
      <c r="C102" s="28"/>
      <c r="E102" s="30"/>
      <c r="F102" s="30"/>
    </row>
    <row r="103" spans="2:6">
      <c r="B103" s="8" t="s">
        <v>303</v>
      </c>
      <c r="C103" s="30"/>
      <c r="E103" s="30"/>
      <c r="F103" s="30"/>
    </row>
    <row r="104" spans="2:6">
      <c r="B104" s="8" t="s">
        <v>306</v>
      </c>
      <c r="C104" s="30"/>
      <c r="E104" s="30"/>
      <c r="F104" s="30"/>
    </row>
    <row r="105" spans="2:6">
      <c r="B105" s="8" t="s">
        <v>305</v>
      </c>
      <c r="C105" s="31"/>
      <c r="E105" s="31"/>
      <c r="F105" s="31"/>
    </row>
    <row r="107" spans="2:6">
      <c r="B107" s="7" t="s">
        <v>246</v>
      </c>
      <c r="E107" s="8" t="s">
        <v>307</v>
      </c>
      <c r="F107" s="8" t="s">
        <v>308</v>
      </c>
    </row>
    <row r="108" spans="2:6">
      <c r="B108" s="8" t="s">
        <v>247</v>
      </c>
      <c r="C108" s="13"/>
      <c r="E108" s="28"/>
      <c r="F108" s="28"/>
    </row>
    <row r="109" spans="2:6">
      <c r="B109" s="8" t="s">
        <v>301</v>
      </c>
      <c r="C109" s="13"/>
      <c r="E109" s="30"/>
      <c r="F109" s="30"/>
    </row>
    <row r="110" spans="2:6">
      <c r="B110" s="8" t="s">
        <v>303</v>
      </c>
      <c r="C110" s="13"/>
      <c r="E110" s="30"/>
      <c r="F110" s="30"/>
    </row>
    <row r="111" spans="2:6">
      <c r="B111" s="8" t="s">
        <v>306</v>
      </c>
      <c r="C111" s="13"/>
      <c r="E111" s="30"/>
      <c r="F111" s="30"/>
    </row>
    <row r="112" spans="2:6">
      <c r="B112" s="8" t="s">
        <v>305</v>
      </c>
      <c r="C112" s="13"/>
      <c r="E112" s="31"/>
      <c r="F112" s="31"/>
    </row>
    <row r="113" spans="2:6">
      <c r="B113" s="32"/>
    </row>
    <row r="114" spans="2:6">
      <c r="B114" s="7" t="s">
        <v>245</v>
      </c>
      <c r="E114" s="8" t="s">
        <v>307</v>
      </c>
      <c r="F114" s="8" t="s">
        <v>308</v>
      </c>
    </row>
    <row r="115" spans="2:6">
      <c r="B115" s="8" t="s">
        <v>302</v>
      </c>
      <c r="C115" s="13"/>
      <c r="E115" s="28"/>
      <c r="F115" s="28"/>
    </row>
    <row r="116" spans="2:6">
      <c r="B116" s="8" t="s">
        <v>301</v>
      </c>
      <c r="C116" s="13"/>
      <c r="E116" s="30"/>
      <c r="F116" s="30"/>
    </row>
    <row r="117" spans="2:6">
      <c r="B117" s="8" t="s">
        <v>303</v>
      </c>
      <c r="C117" s="13"/>
      <c r="E117" s="30"/>
      <c r="F117" s="30"/>
    </row>
    <row r="118" spans="2:6">
      <c r="B118" s="8" t="s">
        <v>306</v>
      </c>
      <c r="C118" s="13"/>
      <c r="E118" s="30"/>
      <c r="F118" s="30"/>
    </row>
    <row r="119" spans="2:6">
      <c r="B119" s="8" t="s">
        <v>305</v>
      </c>
      <c r="C119" s="13"/>
      <c r="E119" s="31"/>
      <c r="F119" s="31"/>
    </row>
    <row r="121" spans="2:6" ht="25.5">
      <c r="B121" s="32" t="s">
        <v>297</v>
      </c>
      <c r="C121" s="15"/>
    </row>
    <row r="122" spans="2:6">
      <c r="B122" s="32"/>
    </row>
    <row r="123" spans="2:6">
      <c r="B123" s="32"/>
    </row>
    <row r="124" spans="2:6">
      <c r="E124" s="20"/>
      <c r="F124" s="8"/>
    </row>
    <row r="140" spans="1:6">
      <c r="D140" s="8"/>
    </row>
    <row r="142" spans="1:6">
      <c r="C142" s="8"/>
    </row>
    <row r="143" spans="1:6">
      <c r="A143" s="8"/>
      <c r="E143" s="8"/>
      <c r="F143" s="8"/>
    </row>
    <row r="144" spans="1:6">
      <c r="B144" s="8"/>
    </row>
  </sheetData>
  <protectedRanges>
    <protectedRange sqref="E38:F118" name="Range3"/>
    <protectedRange sqref="C38:C121" name="Range2"/>
    <protectedRange sqref="D21:D33" name="Range1"/>
  </protectedRanges>
  <customSheetViews>
    <customSheetView guid="{F0C1927A-B995-4F6F-ACAC-9BC2D4009037}" showPageBreaks="1" showGridLines="0" printArea="1" view="pageBreakPreview" topLeftCell="A112">
      <selection sqref="A1:G1"/>
      <rowBreaks count="2" manualBreakCount="2">
        <brk id="45" max="6" man="1"/>
        <brk id="83" max="6" man="1"/>
      </rowBreaks>
      <pageMargins left="0.56999999999999995" right="0.46" top="0.5" bottom="0.52" header="0.5" footer="0.5"/>
      <pageSetup paperSize="9" scale="79" orientation="landscape" r:id="rId1"/>
      <headerFooter alignWithMargins="0"/>
    </customSheetView>
    <customSheetView guid="{199CEFA0-8D04-4A93-9AA6-2E20B3E1092B}" showPageBreaks="1" showGridLines="0" printArea="1">
      <selection sqref="A1:G1"/>
      <rowBreaks count="2" manualBreakCount="2">
        <brk id="34" max="6" man="1"/>
        <brk id="81" max="6" man="1"/>
      </rowBreaks>
      <pageMargins left="0.56999999999999995" right="0.46" top="0.5" bottom="0.52" header="0.5" footer="0.5"/>
      <pageSetup paperSize="9" scale="83" orientation="landscape" horizontalDpi="4294967294" r:id="rId2"/>
      <headerFooter alignWithMargins="0"/>
    </customSheetView>
    <customSheetView guid="{9A5D5453-84DD-4CCE-8674-A7AA0B8DD145}" showGridLines="0">
      <selection sqref="A1:G1"/>
      <rowBreaks count="2" manualBreakCount="2">
        <brk id="34" max="6" man="1"/>
        <brk id="81" max="6" man="1"/>
      </rowBreaks>
      <pageMargins left="0.56999999999999995" right="0.46" top="0.5" bottom="0.52" header="0.5" footer="0.5"/>
      <pageSetup paperSize="9" scale="83" orientation="landscape" horizontalDpi="4294967294" r:id="rId3"/>
      <headerFooter alignWithMargins="0"/>
    </customSheetView>
    <customSheetView guid="{7DDA6EA3-477D-4464-9759-C3BA585A6728}" showPageBreaks="1" showGridLines="0" printArea="1" view="pageBreakPreview" topLeftCell="A112">
      <selection sqref="A1:G1"/>
      <rowBreaks count="2" manualBreakCount="2">
        <brk id="45" max="6" man="1"/>
        <brk id="83" max="6" man="1"/>
      </rowBreaks>
      <pageMargins left="0.56999999999999995" right="0.46" top="0.5" bottom="0.52" header="0.5" footer="0.5"/>
      <pageSetup paperSize="9" scale="79" orientation="landscape" r:id="rId4"/>
      <headerFooter alignWithMargins="0"/>
    </customSheetView>
  </customSheetViews>
  <mergeCells count="10">
    <mergeCell ref="A7:C7"/>
    <mergeCell ref="D11:F11"/>
    <mergeCell ref="D10:F10"/>
    <mergeCell ref="D9:F9"/>
    <mergeCell ref="A1:G1"/>
    <mergeCell ref="A2:G2"/>
    <mergeCell ref="A3:G3"/>
    <mergeCell ref="A4:G4"/>
    <mergeCell ref="A5:B5"/>
    <mergeCell ref="A6:C6"/>
  </mergeCells>
  <phoneticPr fontId="0" type="noConversion"/>
  <conditionalFormatting sqref="C121 C64 C85 D33 D25:D27 G31 C44">
    <cfRule type="cellIs" dxfId="15" priority="1" stopIfTrue="1" operator="equal">
      <formula>"Y"</formula>
    </cfRule>
    <cfRule type="cellIs" dxfId="14" priority="2" stopIfTrue="1" operator="equal">
      <formula>"N"</formula>
    </cfRule>
  </conditionalFormatting>
  <dataValidations xWindow="684" yWindow="679" count="2">
    <dataValidation type="list" errorStyle="warning" allowBlank="1" showInputMessage="1" showErrorMessage="1" errorTitle="Invalid choice" error="Your choice isn't valid!" promptTitle="Select Yes or No" prompt="Please select Y for Yes or N for No in the drop down box provided." sqref="C121 C72 C74 C85 C52 C54 C64 D25:D27 C44 G31">
      <formula1>"Y,N"</formula1>
    </dataValidation>
    <dataValidation type="list" errorStyle="warning" allowBlank="1" showInputMessage="1" showErrorMessage="1" errorTitle="Invalid choice" error="Your choice isn't valid!" sqref="D33">
      <formula1>"PVM, Other"</formula1>
    </dataValidation>
  </dataValidations>
  <pageMargins left="0.56999999999999995" right="0.46" top="0.5" bottom="0.52" header="0.5" footer="0.5"/>
  <pageSetup paperSize="9" scale="79" orientation="landscape" r:id="rId5"/>
  <headerFooter alignWithMargins="0"/>
  <rowBreaks count="2" manualBreakCount="2">
    <brk id="45" max="6" man="1"/>
    <brk id="8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27"/>
  <sheetViews>
    <sheetView showGridLines="0" view="pageBreakPreview" zoomScale="60" zoomScaleNormal="100" workbookViewId="0">
      <selection sqref="A1:G1"/>
    </sheetView>
  </sheetViews>
  <sheetFormatPr defaultRowHeight="12.75"/>
  <cols>
    <col min="1" max="7" width="19.7109375" customWidth="1"/>
  </cols>
  <sheetData>
    <row r="1" spans="1:7" ht="15">
      <c r="A1" s="421" t="s">
        <v>339</v>
      </c>
      <c r="B1" s="422"/>
      <c r="C1" s="422"/>
      <c r="D1" s="422"/>
      <c r="E1" s="422"/>
      <c r="F1" s="422"/>
      <c r="G1" s="423"/>
    </row>
    <row r="2" spans="1:7" ht="15">
      <c r="A2" s="424" t="str">
        <f>"BOARD OF TRUSTEES"</f>
        <v>BOARD OF TRUSTEES</v>
      </c>
      <c r="B2" s="425"/>
      <c r="C2" s="425"/>
      <c r="D2" s="425"/>
      <c r="E2" s="433"/>
      <c r="F2" s="433"/>
      <c r="G2" s="434"/>
    </row>
    <row r="3" spans="1:7" ht="15">
      <c r="A3" s="424" t="str">
        <f>"of "&amp;name</f>
        <v>of ABC Pension Fund</v>
      </c>
      <c r="B3" s="425"/>
      <c r="C3" s="425"/>
      <c r="D3" s="425"/>
      <c r="E3" s="433"/>
      <c r="F3" s="433"/>
      <c r="G3" s="434"/>
    </row>
    <row r="4" spans="1:7" ht="15">
      <c r="A4" s="427" t="str">
        <f>"as at the end of the financial period "&amp;YEAR(YE)&amp;"/"&amp;MONTH(YE)&amp;"/"&amp;DAY(YE)</f>
        <v>as at the end of the financial period 2007/12/31</v>
      </c>
      <c r="B4" s="428"/>
      <c r="C4" s="428"/>
      <c r="D4" s="428"/>
      <c r="E4" s="428"/>
      <c r="F4" s="428"/>
      <c r="G4" s="429"/>
    </row>
    <row r="5" spans="1:7" ht="25.5">
      <c r="A5" s="2"/>
      <c r="B5" s="3"/>
      <c r="C5" s="1" t="s">
        <v>309</v>
      </c>
      <c r="D5" s="1" t="s">
        <v>225</v>
      </c>
      <c r="E5" s="1" t="s">
        <v>226</v>
      </c>
      <c r="F5" s="194" t="s">
        <v>147</v>
      </c>
      <c r="G5" s="1" t="s">
        <v>227</v>
      </c>
    </row>
    <row r="6" spans="1:7">
      <c r="A6" s="430">
        <v>1</v>
      </c>
      <c r="B6" s="431"/>
      <c r="C6" s="1">
        <v>2</v>
      </c>
      <c r="D6" s="1">
        <f>C6+1</f>
        <v>3</v>
      </c>
      <c r="E6" s="1">
        <f>D6+1</f>
        <v>4</v>
      </c>
      <c r="F6" s="1">
        <f>E6+1</f>
        <v>5</v>
      </c>
      <c r="G6" s="1">
        <f>F6+1</f>
        <v>6</v>
      </c>
    </row>
    <row r="7" spans="1:7">
      <c r="A7" s="6"/>
      <c r="B7" s="5"/>
      <c r="C7" s="5"/>
      <c r="D7" s="6"/>
      <c r="E7" s="6"/>
      <c r="F7" s="6"/>
      <c r="G7" s="6"/>
    </row>
    <row r="8" spans="1:7">
      <c r="A8" s="10"/>
      <c r="B8" s="34"/>
      <c r="C8" s="35"/>
      <c r="D8" s="36"/>
      <c r="E8" s="36"/>
      <c r="F8" s="36"/>
      <c r="G8" s="36"/>
    </row>
    <row r="9" spans="1:7">
      <c r="A9" s="10"/>
      <c r="B9" s="34"/>
      <c r="C9" s="37"/>
      <c r="D9" s="36"/>
      <c r="E9" s="36"/>
      <c r="F9" s="36"/>
      <c r="G9" s="36"/>
    </row>
    <row r="10" spans="1:7">
      <c r="A10" s="10"/>
      <c r="B10" s="34"/>
      <c r="C10" s="37"/>
      <c r="D10" s="36"/>
      <c r="E10" s="36"/>
      <c r="F10" s="36"/>
      <c r="G10" s="36"/>
    </row>
    <row r="11" spans="1:7">
      <c r="A11" s="10"/>
      <c r="B11" s="34"/>
      <c r="C11" s="37"/>
      <c r="D11" s="36"/>
      <c r="E11" s="36"/>
      <c r="F11" s="36"/>
      <c r="G11" s="36"/>
    </row>
    <row r="12" spans="1:7">
      <c r="A12" s="10"/>
      <c r="B12" s="34"/>
      <c r="C12" s="37"/>
      <c r="D12" s="36"/>
      <c r="E12" s="36"/>
      <c r="F12" s="36"/>
      <c r="G12" s="36"/>
    </row>
    <row r="13" spans="1:7">
      <c r="A13" s="10"/>
      <c r="B13" s="34"/>
      <c r="C13" s="37"/>
      <c r="D13" s="36"/>
      <c r="E13" s="36"/>
      <c r="F13" s="36"/>
      <c r="G13" s="36"/>
    </row>
    <row r="14" spans="1:7">
      <c r="A14" s="10"/>
      <c r="B14" s="34"/>
      <c r="C14" s="37"/>
      <c r="D14" s="36"/>
      <c r="E14" s="36"/>
      <c r="F14" s="36"/>
      <c r="G14" s="36"/>
    </row>
    <row r="15" spans="1:7">
      <c r="A15" s="10"/>
      <c r="B15" s="34"/>
      <c r="C15" s="37"/>
      <c r="D15" s="36"/>
      <c r="E15" s="36"/>
      <c r="F15" s="36"/>
      <c r="G15" s="36"/>
    </row>
    <row r="16" spans="1:7">
      <c r="A16" s="8"/>
      <c r="B16" s="34"/>
      <c r="C16" s="37"/>
      <c r="D16" s="36"/>
      <c r="E16" s="36"/>
      <c r="F16" s="36"/>
      <c r="G16" s="36"/>
    </row>
    <row r="17" spans="1:7">
      <c r="A17" s="8"/>
      <c r="B17" s="34"/>
      <c r="C17" s="37"/>
      <c r="D17" s="36"/>
      <c r="E17" s="36"/>
      <c r="F17" s="36"/>
      <c r="G17" s="36"/>
    </row>
    <row r="18" spans="1:7">
      <c r="A18" s="8"/>
      <c r="B18" s="34"/>
      <c r="C18" s="35"/>
      <c r="D18" s="36"/>
      <c r="E18" s="36"/>
      <c r="F18" s="36"/>
      <c r="G18" s="36"/>
    </row>
    <row r="19" spans="1:7">
      <c r="A19" s="8"/>
      <c r="B19" s="34"/>
      <c r="C19" s="37"/>
      <c r="D19" s="36"/>
      <c r="E19" s="36"/>
      <c r="F19" s="36"/>
      <c r="G19" s="36"/>
    </row>
    <row r="20" spans="1:7">
      <c r="A20" s="8"/>
      <c r="B20" s="34"/>
      <c r="C20" s="37"/>
      <c r="D20" s="36"/>
      <c r="E20" s="36"/>
      <c r="F20" s="36"/>
      <c r="G20" s="36"/>
    </row>
    <row r="21" spans="1:7">
      <c r="A21" s="8"/>
      <c r="B21" s="34"/>
      <c r="C21" s="37"/>
      <c r="D21" s="36"/>
      <c r="E21" s="36"/>
      <c r="F21" s="36"/>
      <c r="G21" s="36"/>
    </row>
    <row r="22" spans="1:7">
      <c r="A22" s="8"/>
      <c r="B22" s="34"/>
      <c r="C22" s="37"/>
      <c r="D22" s="36"/>
      <c r="E22" s="36"/>
      <c r="F22" s="36"/>
      <c r="G22" s="36"/>
    </row>
    <row r="23" spans="1:7">
      <c r="A23" s="8"/>
      <c r="B23" s="8"/>
      <c r="C23" s="8"/>
      <c r="D23" s="8"/>
      <c r="E23" s="8"/>
      <c r="F23" s="8"/>
      <c r="G23" s="8"/>
    </row>
    <row r="24" spans="1:7">
      <c r="A24" s="8"/>
      <c r="B24" s="8"/>
      <c r="C24" s="8"/>
      <c r="D24" s="8"/>
      <c r="E24" s="8"/>
      <c r="F24" s="8"/>
      <c r="G24" s="8"/>
    </row>
    <row r="25" spans="1:7">
      <c r="A25" s="8"/>
      <c r="B25" s="8"/>
      <c r="C25" s="8"/>
      <c r="D25" s="8"/>
      <c r="E25" s="8"/>
      <c r="F25" s="20"/>
      <c r="G25" s="8"/>
    </row>
    <row r="26" spans="1:7">
      <c r="A26" s="21"/>
      <c r="B26" s="8"/>
      <c r="C26" s="8"/>
      <c r="D26" s="8"/>
      <c r="E26" s="8"/>
      <c r="F26" s="8"/>
      <c r="G26" s="8"/>
    </row>
    <row r="27" spans="1:7">
      <c r="A27" s="8"/>
      <c r="B27" s="38"/>
      <c r="C27" s="39"/>
      <c r="D27" s="39"/>
      <c r="E27" s="39"/>
      <c r="F27" s="39"/>
      <c r="G27" s="39"/>
    </row>
  </sheetData>
  <protectedRanges>
    <protectedRange sqref="C8:G22" name="Range1"/>
  </protectedRanges>
  <customSheetViews>
    <customSheetView guid="{F0C1927A-B995-4F6F-ACAC-9BC2D4009037}" scale="60" showPageBreaks="1" showGridLines="0" fitToPage="1" printArea="1" view="pageBreakPreview">
      <selection sqref="A1:G1"/>
      <pageMargins left="0.75" right="0.75" top="1" bottom="1" header="0.5" footer="0.5"/>
      <pageSetup paperSize="9" scale="96" orientation="landscape" r:id="rId1"/>
      <headerFooter alignWithMargins="0"/>
    </customSheetView>
    <customSheetView guid="{199CEFA0-8D04-4A93-9AA6-2E20B3E1092B}" showPageBreaks="1" showGridLines="0" fitToPage="1" printArea="1">
      <selection sqref="A1:G1"/>
      <pageMargins left="0.75" right="0.75" top="1" bottom="1" header="0.5" footer="0.5"/>
      <pageSetup paperSize="9" scale="63" orientation="portrait" r:id="rId2"/>
      <headerFooter alignWithMargins="0"/>
    </customSheetView>
    <customSheetView guid="{9A5D5453-84DD-4CCE-8674-A7AA0B8DD145}" showGridLines="0" fitToPage="1">
      <selection sqref="A1:G1"/>
      <pageMargins left="0.75" right="0.75" top="1" bottom="1" header="0.5" footer="0.5"/>
      <pageSetup paperSize="9" scale="63" orientation="portrait" r:id="rId3"/>
      <headerFooter alignWithMargins="0"/>
    </customSheetView>
    <customSheetView guid="{7DDA6EA3-477D-4464-9759-C3BA585A6728}" scale="60" showPageBreaks="1" showGridLines="0" fitToPage="1" printArea="1" view="pageBreakPreview">
      <selection sqref="A1:G1"/>
      <pageMargins left="0.75" right="0.75" top="1" bottom="1" header="0.5" footer="0.5"/>
      <pageSetup paperSize="9" scale="96" orientation="landscape" r:id="rId4"/>
      <headerFooter alignWithMargins="0"/>
    </customSheetView>
  </customSheetViews>
  <mergeCells count="5">
    <mergeCell ref="A6:B6"/>
    <mergeCell ref="A1:G1"/>
    <mergeCell ref="A4:G4"/>
    <mergeCell ref="A2:G2"/>
    <mergeCell ref="A3:G3"/>
  </mergeCells>
  <phoneticPr fontId="16" type="noConversion"/>
  <pageMargins left="0.75" right="0.75" top="1" bottom="1" header="0.5" footer="0.5"/>
  <pageSetup paperSize="9" scale="96" orientation="landscape" r:id="rId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7"/>
  <sheetViews>
    <sheetView showGridLines="0" view="pageBreakPreview" topLeftCell="C1" zoomScale="60" zoomScaleNormal="100" workbookViewId="0">
      <selection activeCell="C8" sqref="C8:K22"/>
    </sheetView>
  </sheetViews>
  <sheetFormatPr defaultRowHeight="12.75"/>
  <cols>
    <col min="1" max="10" width="19.7109375" customWidth="1"/>
    <col min="11" max="11" width="22.85546875" customWidth="1"/>
  </cols>
  <sheetData>
    <row r="1" spans="1:11" ht="15">
      <c r="A1" s="421" t="s">
        <v>515</v>
      </c>
      <c r="B1" s="422"/>
      <c r="C1" s="422"/>
      <c r="D1" s="422"/>
      <c r="E1" s="422"/>
      <c r="F1" s="422"/>
      <c r="G1" s="422"/>
      <c r="H1" s="422"/>
      <c r="I1" s="422"/>
      <c r="J1" s="422"/>
      <c r="K1" s="423"/>
    </row>
    <row r="2" spans="1:11" ht="15">
      <c r="A2" s="424" t="s">
        <v>384</v>
      </c>
      <c r="B2" s="425"/>
      <c r="C2" s="425"/>
      <c r="D2" s="425"/>
      <c r="E2" s="433"/>
      <c r="F2" s="433"/>
      <c r="G2" s="433"/>
      <c r="H2" s="433"/>
      <c r="I2" s="433"/>
      <c r="J2" s="433"/>
      <c r="K2" s="434"/>
    </row>
    <row r="3" spans="1:11" ht="15">
      <c r="A3" s="424" t="str">
        <f>"of "&amp;name</f>
        <v>of ABC Pension Fund</v>
      </c>
      <c r="B3" s="425"/>
      <c r="C3" s="425"/>
      <c r="D3" s="425"/>
      <c r="E3" s="433"/>
      <c r="F3" s="433"/>
      <c r="G3" s="433"/>
      <c r="H3" s="433"/>
      <c r="I3" s="433"/>
      <c r="J3" s="433"/>
      <c r="K3" s="434"/>
    </row>
    <row r="4" spans="1:11" ht="15">
      <c r="A4" s="427" t="str">
        <f>"as at the end of the financial period "&amp;YEAR(YE)&amp;"/"&amp;MONTH(YE)&amp;"/"&amp;DAY(YE)</f>
        <v>as at the end of the financial period 2007/12/31</v>
      </c>
      <c r="B4" s="428"/>
      <c r="C4" s="428"/>
      <c r="D4" s="428"/>
      <c r="E4" s="428"/>
      <c r="F4" s="428"/>
      <c r="G4" s="428"/>
      <c r="H4" s="428"/>
      <c r="I4" s="428"/>
      <c r="J4" s="428"/>
      <c r="K4" s="429"/>
    </row>
    <row r="5" spans="1:11" ht="24.75" customHeight="1">
      <c r="A5" s="2"/>
      <c r="B5" s="3"/>
      <c r="C5" s="194" t="s">
        <v>446</v>
      </c>
      <c r="D5" s="194" t="s">
        <v>449</v>
      </c>
      <c r="E5" s="194" t="s">
        <v>450</v>
      </c>
      <c r="F5" s="194" t="s">
        <v>451</v>
      </c>
      <c r="G5" s="194" t="s">
        <v>452</v>
      </c>
      <c r="H5" s="194" t="s">
        <v>453</v>
      </c>
      <c r="I5" s="194" t="s">
        <v>161</v>
      </c>
      <c r="J5" s="194" t="s">
        <v>447</v>
      </c>
      <c r="K5" s="194" t="s">
        <v>448</v>
      </c>
    </row>
    <row r="6" spans="1:11">
      <c r="A6" s="430">
        <v>1</v>
      </c>
      <c r="B6" s="431"/>
      <c r="C6" s="1">
        <v>2</v>
      </c>
      <c r="D6" s="1">
        <f>C6+1</f>
        <v>3</v>
      </c>
      <c r="E6" s="1">
        <f>D6+1</f>
        <v>4</v>
      </c>
      <c r="F6" s="1">
        <f t="shared" ref="F6:K6" si="0">E6+1</f>
        <v>5</v>
      </c>
      <c r="G6" s="1">
        <f t="shared" si="0"/>
        <v>6</v>
      </c>
      <c r="H6" s="1">
        <f t="shared" si="0"/>
        <v>7</v>
      </c>
      <c r="I6" s="1">
        <f t="shared" si="0"/>
        <v>8</v>
      </c>
      <c r="J6" s="1">
        <f t="shared" si="0"/>
        <v>9</v>
      </c>
      <c r="K6" s="1">
        <f t="shared" si="0"/>
        <v>10</v>
      </c>
    </row>
    <row r="7" spans="1:11">
      <c r="A7" s="6"/>
      <c r="B7" s="5"/>
      <c r="C7" s="5"/>
      <c r="D7" s="6"/>
      <c r="E7" s="6"/>
      <c r="F7" s="6"/>
      <c r="G7" s="6"/>
      <c r="H7" s="6"/>
      <c r="I7" s="6"/>
      <c r="J7" s="6"/>
      <c r="K7" s="6"/>
    </row>
    <row r="8" spans="1:11">
      <c r="A8" s="10"/>
      <c r="B8" s="34"/>
      <c r="C8" s="35"/>
      <c r="D8" s="36"/>
      <c r="E8" s="36"/>
      <c r="F8" s="36"/>
      <c r="G8" s="36"/>
      <c r="H8" s="36"/>
      <c r="I8" s="36"/>
      <c r="J8" s="36"/>
      <c r="K8" s="36"/>
    </row>
    <row r="9" spans="1:11">
      <c r="A9" s="10"/>
      <c r="B9" s="34"/>
      <c r="C9" s="37"/>
      <c r="D9" s="36"/>
      <c r="E9" s="36"/>
      <c r="F9" s="36"/>
      <c r="G9" s="36"/>
      <c r="H9" s="36"/>
      <c r="I9" s="36"/>
      <c r="J9" s="36"/>
      <c r="K9" s="36"/>
    </row>
    <row r="10" spans="1:11">
      <c r="A10" s="10"/>
      <c r="B10" s="34"/>
      <c r="C10" s="37"/>
      <c r="D10" s="36"/>
      <c r="E10" s="36"/>
      <c r="F10" s="36"/>
      <c r="G10" s="36"/>
      <c r="H10" s="36"/>
      <c r="I10" s="36"/>
      <c r="J10" s="36"/>
      <c r="K10" s="36"/>
    </row>
    <row r="11" spans="1:11">
      <c r="A11" s="10"/>
      <c r="B11" s="34"/>
      <c r="C11" s="37"/>
      <c r="D11" s="36"/>
      <c r="E11" s="36"/>
      <c r="F11" s="36"/>
      <c r="G11" s="36"/>
      <c r="H11" s="36"/>
      <c r="I11" s="36"/>
      <c r="J11" s="36"/>
      <c r="K11" s="36"/>
    </row>
    <row r="12" spans="1:11">
      <c r="A12" s="10"/>
      <c r="B12" s="34"/>
      <c r="C12" s="37"/>
      <c r="D12" s="36"/>
      <c r="E12" s="36"/>
      <c r="F12" s="36"/>
      <c r="G12" s="36"/>
      <c r="H12" s="36"/>
      <c r="I12" s="36"/>
      <c r="J12" s="36"/>
      <c r="K12" s="36"/>
    </row>
    <row r="13" spans="1:11">
      <c r="A13" s="10"/>
      <c r="B13" s="34"/>
      <c r="C13" s="37"/>
      <c r="D13" s="36"/>
      <c r="E13" s="36"/>
      <c r="F13" s="36"/>
      <c r="G13" s="36"/>
      <c r="H13" s="36"/>
      <c r="I13" s="36"/>
      <c r="J13" s="36"/>
      <c r="K13" s="36"/>
    </row>
    <row r="14" spans="1:11">
      <c r="A14" s="10"/>
      <c r="B14" s="34"/>
      <c r="C14" s="37"/>
      <c r="D14" s="36"/>
      <c r="E14" s="36"/>
      <c r="F14" s="36"/>
      <c r="G14" s="36"/>
      <c r="H14" s="36"/>
      <c r="I14" s="36"/>
      <c r="J14" s="36"/>
      <c r="K14" s="36"/>
    </row>
    <row r="15" spans="1:11">
      <c r="A15" s="10"/>
      <c r="B15" s="34"/>
      <c r="C15" s="37"/>
      <c r="D15" s="36"/>
      <c r="E15" s="36"/>
      <c r="F15" s="36"/>
      <c r="G15" s="36"/>
      <c r="H15" s="36"/>
      <c r="I15" s="36"/>
      <c r="J15" s="36"/>
      <c r="K15" s="36"/>
    </row>
    <row r="16" spans="1:11">
      <c r="A16" s="8"/>
      <c r="B16" s="34"/>
      <c r="C16" s="37"/>
      <c r="D16" s="36"/>
      <c r="E16" s="36"/>
      <c r="F16" s="36"/>
      <c r="G16" s="36"/>
      <c r="H16" s="36"/>
      <c r="I16" s="36"/>
      <c r="J16" s="36"/>
      <c r="K16" s="36"/>
    </row>
    <row r="17" spans="1:11">
      <c r="A17" s="8"/>
      <c r="B17" s="34"/>
      <c r="C17" s="37"/>
      <c r="D17" s="36"/>
      <c r="E17" s="36"/>
      <c r="F17" s="36"/>
      <c r="G17" s="36"/>
      <c r="H17" s="36"/>
      <c r="I17" s="36"/>
      <c r="J17" s="36"/>
      <c r="K17" s="36"/>
    </row>
    <row r="18" spans="1:11">
      <c r="A18" s="8"/>
      <c r="B18" s="34"/>
      <c r="C18" s="35"/>
      <c r="D18" s="36"/>
      <c r="E18" s="36"/>
      <c r="F18" s="36"/>
      <c r="G18" s="36"/>
      <c r="H18" s="36"/>
      <c r="I18" s="36"/>
      <c r="J18" s="36"/>
      <c r="K18" s="36"/>
    </row>
    <row r="19" spans="1:11">
      <c r="A19" s="8"/>
      <c r="B19" s="34"/>
      <c r="C19" s="37"/>
      <c r="D19" s="36"/>
      <c r="E19" s="36"/>
      <c r="F19" s="36"/>
      <c r="G19" s="36"/>
      <c r="H19" s="36"/>
      <c r="I19" s="36"/>
      <c r="J19" s="36"/>
      <c r="K19" s="36"/>
    </row>
    <row r="20" spans="1:11">
      <c r="A20" s="8"/>
      <c r="B20" s="34"/>
      <c r="C20" s="37"/>
      <c r="D20" s="36"/>
      <c r="E20" s="36"/>
      <c r="F20" s="36"/>
      <c r="G20" s="36"/>
      <c r="H20" s="36"/>
      <c r="I20" s="36"/>
      <c r="J20" s="36"/>
      <c r="K20" s="36"/>
    </row>
    <row r="21" spans="1:11">
      <c r="A21" s="8"/>
      <c r="B21" s="34"/>
      <c r="C21" s="37"/>
      <c r="D21" s="36"/>
      <c r="E21" s="36"/>
      <c r="F21" s="36"/>
      <c r="G21" s="36"/>
      <c r="H21" s="36"/>
      <c r="I21" s="36"/>
      <c r="J21" s="36"/>
      <c r="K21" s="36"/>
    </row>
    <row r="22" spans="1:11">
      <c r="A22" s="8"/>
      <c r="B22" s="34"/>
      <c r="C22" s="37"/>
      <c r="D22" s="36"/>
      <c r="E22" s="36"/>
      <c r="F22" s="36"/>
      <c r="G22" s="36"/>
      <c r="H22" s="36"/>
      <c r="I22" s="36"/>
      <c r="J22" s="36"/>
      <c r="K22" s="36"/>
    </row>
    <row r="23" spans="1:11">
      <c r="A23" s="8"/>
      <c r="B23" s="8"/>
      <c r="C23" s="8"/>
      <c r="D23" s="8"/>
      <c r="E23" s="8"/>
      <c r="F23" s="8"/>
      <c r="G23" s="8"/>
      <c r="H23" s="8"/>
      <c r="I23" s="8"/>
      <c r="J23" s="8"/>
      <c r="K23" s="8"/>
    </row>
    <row r="24" spans="1:11">
      <c r="A24" s="8"/>
      <c r="B24" s="8"/>
      <c r="C24" s="8"/>
      <c r="D24" s="8"/>
      <c r="E24" s="8"/>
      <c r="F24" s="8"/>
      <c r="G24" s="8"/>
      <c r="H24" s="8"/>
      <c r="I24" s="8"/>
      <c r="J24" s="8"/>
      <c r="K24" s="8"/>
    </row>
    <row r="25" spans="1:11">
      <c r="A25" s="8"/>
      <c r="B25" s="8"/>
      <c r="C25" s="8"/>
      <c r="D25" s="8"/>
      <c r="E25" s="8"/>
      <c r="F25" s="8"/>
      <c r="G25" s="8"/>
      <c r="H25" s="8"/>
      <c r="I25" s="8"/>
      <c r="J25" s="20"/>
      <c r="K25" s="8"/>
    </row>
    <row r="26" spans="1:11">
      <c r="A26" s="21"/>
      <c r="B26" s="8"/>
      <c r="C26" s="8"/>
      <c r="D26" s="8"/>
      <c r="E26" s="8"/>
      <c r="F26" s="8"/>
      <c r="G26" s="8"/>
      <c r="H26" s="8"/>
      <c r="I26" s="8"/>
      <c r="J26" s="8"/>
      <c r="K26" s="8"/>
    </row>
    <row r="27" spans="1:11">
      <c r="A27" s="8"/>
      <c r="B27" s="38"/>
      <c r="C27" s="39"/>
      <c r="D27" s="39"/>
      <c r="E27" s="39"/>
      <c r="F27" s="39"/>
      <c r="G27" s="39"/>
      <c r="H27" s="39"/>
      <c r="I27" s="39"/>
      <c r="J27" s="39"/>
      <c r="K27" s="39"/>
    </row>
  </sheetData>
  <protectedRanges>
    <protectedRange sqref="C8:K22" name="Range1"/>
  </protectedRanges>
  <customSheetViews>
    <customSheetView guid="{F0C1927A-B995-4F6F-ACAC-9BC2D4009037}" scale="60" showPageBreaks="1" showGridLines="0" printArea="1" view="pageBreakPreview" topLeftCell="C1">
      <selection activeCell="C8" sqref="C8:K22"/>
      <pageMargins left="0.74803149606299213" right="0.74803149606299213" top="0.98425196850393704" bottom="0.98425196850393704" header="0.51181102362204722" footer="0.51181102362204722"/>
      <pageSetup paperSize="9" scale="60" orientation="landscape" r:id="rId1"/>
      <headerFooter alignWithMargins="0"/>
    </customSheetView>
    <customSheetView guid="{199CEFA0-8D04-4A93-9AA6-2E20B3E1092B}" showPageBreaks="1" showGridLines="0" fitToPage="1" printArea="1" topLeftCell="D1">
      <selection activeCell="C8" sqref="C8:K22"/>
      <pageMargins left="0.75" right="0.75" top="1" bottom="1" header="0.5" footer="0.5"/>
      <pageSetup paperSize="9" scale="40" orientation="portrait" r:id="rId2"/>
      <headerFooter alignWithMargins="0"/>
    </customSheetView>
    <customSheetView guid="{9A5D5453-84DD-4CCE-8674-A7AA0B8DD145}" showGridLines="0" fitToPage="1" topLeftCell="D1">
      <selection activeCell="C8" sqref="C8:K22"/>
      <pageMargins left="0.75" right="0.75" top="1" bottom="1" header="0.5" footer="0.5"/>
      <pageSetup paperSize="9" scale="40" orientation="portrait" r:id="rId3"/>
      <headerFooter alignWithMargins="0"/>
    </customSheetView>
    <customSheetView guid="{7DDA6EA3-477D-4464-9759-C3BA585A6728}" scale="60" showPageBreaks="1" showGridLines="0" printArea="1" view="pageBreakPreview" topLeftCell="C1">
      <selection activeCell="C8" sqref="C8:K22"/>
      <pageMargins left="0.74803149606299213" right="0.74803149606299213" top="0.98425196850393704" bottom="0.98425196850393704" header="0.51181102362204722" footer="0.51181102362204722"/>
      <pageSetup paperSize="9" scale="60" orientation="landscape" r:id="rId4"/>
      <headerFooter alignWithMargins="0"/>
    </customSheetView>
  </customSheetViews>
  <mergeCells count="5">
    <mergeCell ref="A1:K1"/>
    <mergeCell ref="A2:K2"/>
    <mergeCell ref="A3:K3"/>
    <mergeCell ref="A4:K4"/>
    <mergeCell ref="A6:B6"/>
  </mergeCells>
  <pageMargins left="0.74803149606299213" right="0.74803149606299213" top="0.98425196850393704" bottom="0.98425196850393704" header="0.51181102362204722" footer="0.51181102362204722"/>
  <pageSetup paperSize="9" scale="60" orientation="landscape" r:id="rId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35"/>
  <sheetViews>
    <sheetView showGridLines="0" view="pageBreakPreview" zoomScaleNormal="100" zoomScaleSheetLayoutView="100" workbookViewId="0">
      <selection activeCell="B14" sqref="B14"/>
    </sheetView>
  </sheetViews>
  <sheetFormatPr defaultRowHeight="12.75"/>
  <cols>
    <col min="1" max="1" width="12.7109375" customWidth="1"/>
    <col min="2" max="2" width="33.28515625" customWidth="1"/>
    <col min="3" max="7" width="14.7109375" customWidth="1"/>
  </cols>
  <sheetData>
    <row r="1" spans="1:7" ht="15">
      <c r="A1" s="421" t="s">
        <v>18</v>
      </c>
      <c r="B1" s="422"/>
      <c r="C1" s="422"/>
      <c r="D1" s="422"/>
      <c r="E1" s="422"/>
      <c r="F1" s="422"/>
      <c r="G1" s="231"/>
    </row>
    <row r="2" spans="1:7" ht="15">
      <c r="A2" s="424" t="s">
        <v>22</v>
      </c>
      <c r="B2" s="425"/>
      <c r="C2" s="425"/>
      <c r="D2" s="425"/>
      <c r="E2" s="425"/>
      <c r="F2" s="425"/>
      <c r="G2" s="232"/>
    </row>
    <row r="3" spans="1:7" ht="15">
      <c r="A3" s="424" t="str">
        <f>"of "&amp;name</f>
        <v>of ABC Pension Fund</v>
      </c>
      <c r="B3" s="425"/>
      <c r="C3" s="425"/>
      <c r="D3" s="425"/>
      <c r="E3" s="425"/>
      <c r="F3" s="425"/>
      <c r="G3" s="232"/>
    </row>
    <row r="4" spans="1:7" ht="15">
      <c r="A4" s="427" t="str">
        <f>"as at the end of the financial period "&amp;YEAR(YE)&amp;"/"&amp;MONTH(YE)&amp;"/"&amp;DAY(YE)</f>
        <v>as at the end of the financial period 2007/12/31</v>
      </c>
      <c r="B4" s="428"/>
      <c r="C4" s="428"/>
      <c r="D4" s="428"/>
      <c r="E4" s="428"/>
      <c r="F4" s="428"/>
      <c r="G4" s="233"/>
    </row>
    <row r="5" spans="1:7" ht="26.25" customHeight="1">
      <c r="A5" s="435" t="s">
        <v>312</v>
      </c>
      <c r="B5" s="436"/>
      <c r="C5" s="104" t="s">
        <v>248</v>
      </c>
      <c r="D5" s="104" t="s">
        <v>249</v>
      </c>
      <c r="E5" s="270" t="s">
        <v>250</v>
      </c>
      <c r="F5" s="104" t="s">
        <v>251</v>
      </c>
      <c r="G5" s="104" t="s">
        <v>199</v>
      </c>
    </row>
    <row r="6" spans="1:7">
      <c r="A6" s="430">
        <v>1</v>
      </c>
      <c r="B6" s="431"/>
      <c r="C6" s="4">
        <v>2</v>
      </c>
      <c r="D6" s="4">
        <f>C6+1</f>
        <v>3</v>
      </c>
      <c r="E6" s="4">
        <f>D6+1</f>
        <v>4</v>
      </c>
      <c r="F6" s="4">
        <f>E6+1</f>
        <v>5</v>
      </c>
      <c r="G6" s="4">
        <f>F6+1</f>
        <v>6</v>
      </c>
    </row>
    <row r="7" spans="1:7">
      <c r="A7" s="96"/>
      <c r="B7" s="96"/>
      <c r="C7" s="6"/>
      <c r="D7" s="6"/>
      <c r="E7" s="6"/>
      <c r="F7" s="6"/>
      <c r="G7" s="180"/>
    </row>
    <row r="8" spans="1:7">
      <c r="A8" s="43"/>
      <c r="B8" s="92" t="s">
        <v>200</v>
      </c>
      <c r="C8" s="44">
        <v>0</v>
      </c>
      <c r="D8" s="44">
        <v>0</v>
      </c>
      <c r="E8" s="44">
        <v>0</v>
      </c>
      <c r="F8" s="44">
        <v>0</v>
      </c>
      <c r="G8" s="44">
        <v>0</v>
      </c>
    </row>
    <row r="9" spans="1:7">
      <c r="A9" s="43"/>
      <c r="B9" s="93" t="s">
        <v>252</v>
      </c>
      <c r="C9" s="44">
        <v>0</v>
      </c>
      <c r="D9" s="44">
        <v>0</v>
      </c>
      <c r="E9" s="44">
        <v>0</v>
      </c>
      <c r="F9" s="44">
        <v>0</v>
      </c>
      <c r="G9" s="44">
        <v>0</v>
      </c>
    </row>
    <row r="10" spans="1:7">
      <c r="A10" s="43"/>
      <c r="B10" s="95" t="s">
        <v>253</v>
      </c>
      <c r="C10" s="44">
        <v>0</v>
      </c>
      <c r="D10" s="44">
        <v>0</v>
      </c>
      <c r="E10" s="44">
        <v>0</v>
      </c>
      <c r="F10" s="44">
        <v>0</v>
      </c>
      <c r="G10" s="44">
        <v>0</v>
      </c>
    </row>
    <row r="11" spans="1:7">
      <c r="A11" s="43"/>
      <c r="B11" s="95" t="s">
        <v>254</v>
      </c>
      <c r="C11" s="44">
        <v>0</v>
      </c>
      <c r="D11" s="44">
        <v>0</v>
      </c>
      <c r="E11" s="44">
        <v>0</v>
      </c>
      <c r="F11" s="44">
        <v>0</v>
      </c>
      <c r="G11" s="44">
        <v>0</v>
      </c>
    </row>
    <row r="12" spans="1:7">
      <c r="A12" s="43"/>
      <c r="B12" s="95" t="s">
        <v>255</v>
      </c>
      <c r="C12" s="44">
        <v>0</v>
      </c>
      <c r="D12" s="44">
        <v>0</v>
      </c>
      <c r="E12" s="44">
        <v>0</v>
      </c>
      <c r="F12" s="44">
        <v>0</v>
      </c>
      <c r="G12" s="44">
        <v>0</v>
      </c>
    </row>
    <row r="13" spans="1:7">
      <c r="A13" s="43"/>
      <c r="B13" s="95" t="s">
        <v>256</v>
      </c>
      <c r="C13" s="44">
        <v>0</v>
      </c>
      <c r="D13" s="44">
        <v>0</v>
      </c>
      <c r="E13" s="44">
        <v>0</v>
      </c>
      <c r="F13" s="44">
        <v>0</v>
      </c>
      <c r="G13" s="44">
        <v>0</v>
      </c>
    </row>
    <row r="14" spans="1:7">
      <c r="A14" s="43"/>
      <c r="B14" s="92" t="s">
        <v>257</v>
      </c>
      <c r="C14" s="44">
        <v>0</v>
      </c>
      <c r="D14" s="44">
        <v>0</v>
      </c>
      <c r="E14" s="44">
        <v>0</v>
      </c>
      <c r="F14" s="44">
        <v>0</v>
      </c>
      <c r="G14" s="44">
        <v>0</v>
      </c>
    </row>
    <row r="15" spans="1:7">
      <c r="A15" s="56"/>
      <c r="B15" s="93" t="s">
        <v>258</v>
      </c>
      <c r="C15" s="44">
        <v>0</v>
      </c>
      <c r="D15" s="44">
        <v>0</v>
      </c>
      <c r="E15" s="44">
        <v>0</v>
      </c>
      <c r="F15" s="44">
        <v>0</v>
      </c>
      <c r="G15" s="44">
        <v>0</v>
      </c>
    </row>
    <row r="16" spans="1:7">
      <c r="A16" s="56"/>
      <c r="B16" s="95" t="s">
        <v>259</v>
      </c>
      <c r="C16" s="44">
        <v>0</v>
      </c>
      <c r="D16" s="44">
        <v>0</v>
      </c>
      <c r="E16" s="44">
        <v>0</v>
      </c>
      <c r="F16" s="44">
        <v>0</v>
      </c>
      <c r="G16" s="44">
        <v>0</v>
      </c>
    </row>
    <row r="17" spans="1:7">
      <c r="A17" s="56"/>
      <c r="B17" s="95" t="s">
        <v>260</v>
      </c>
      <c r="C17" s="44">
        <v>0</v>
      </c>
      <c r="D17" s="44">
        <v>0</v>
      </c>
      <c r="E17" s="44">
        <v>0</v>
      </c>
      <c r="F17" s="44">
        <v>0</v>
      </c>
      <c r="G17" s="44">
        <v>0</v>
      </c>
    </row>
    <row r="18" spans="1:7">
      <c r="A18" s="56"/>
      <c r="B18" s="95" t="s">
        <v>201</v>
      </c>
      <c r="C18" s="55">
        <f>SUM(C8:C17)</f>
        <v>0</v>
      </c>
      <c r="D18" s="55">
        <f>SUM(D8:D17)</f>
        <v>0</v>
      </c>
      <c r="E18" s="55">
        <f>SUM(E8:E17)</f>
        <v>0</v>
      </c>
      <c r="F18" s="55">
        <f>SUM(F8:F17)</f>
        <v>0</v>
      </c>
      <c r="G18" s="55">
        <f>SUM(G8:G17)</f>
        <v>0</v>
      </c>
    </row>
    <row r="19" spans="1:7">
      <c r="A19" s="45"/>
      <c r="B19" s="45"/>
      <c r="C19" s="45"/>
      <c r="D19" s="45"/>
      <c r="E19" s="45"/>
      <c r="F19" s="45"/>
      <c r="G19" s="180"/>
    </row>
    <row r="20" spans="1:7">
      <c r="A20" s="195"/>
      <c r="B20" s="8"/>
      <c r="C20" s="45"/>
      <c r="D20" s="45"/>
      <c r="F20" s="20"/>
      <c r="G20" s="8"/>
    </row>
    <row r="21" spans="1:7">
      <c r="A21" s="324"/>
      <c r="B21" s="324"/>
      <c r="C21" s="45"/>
      <c r="D21" s="45"/>
      <c r="G21" s="180"/>
    </row>
    <row r="22" spans="1:7">
      <c r="A22" s="21"/>
      <c r="B22" s="57"/>
      <c r="C22" s="58"/>
      <c r="D22" s="58"/>
      <c r="E22" s="58"/>
      <c r="F22" s="58"/>
      <c r="G22" s="180"/>
    </row>
    <row r="23" spans="1:7">
      <c r="A23" s="271" t="s">
        <v>202</v>
      </c>
      <c r="B23" s="272"/>
      <c r="C23" s="272"/>
      <c r="D23" s="272"/>
      <c r="E23" s="272"/>
      <c r="F23" s="272"/>
      <c r="G23" s="272"/>
    </row>
    <row r="24" spans="1:7">
      <c r="A24" s="272"/>
      <c r="B24" s="272"/>
      <c r="C24" s="272"/>
      <c r="D24" s="272"/>
      <c r="E24" s="272"/>
      <c r="F24" s="272"/>
      <c r="G24" s="272"/>
    </row>
    <row r="25" spans="1:7">
      <c r="A25" s="272"/>
      <c r="B25" s="272"/>
      <c r="C25" s="272"/>
      <c r="D25" s="272"/>
      <c r="E25" s="272"/>
      <c r="F25" s="272"/>
      <c r="G25" s="272"/>
    </row>
    <row r="26" spans="1:7">
      <c r="A26" s="272"/>
      <c r="B26" s="272"/>
      <c r="C26" s="272"/>
      <c r="D26" s="272"/>
      <c r="E26" s="272"/>
      <c r="F26" s="272"/>
      <c r="G26" s="272"/>
    </row>
    <row r="27" spans="1:7">
      <c r="A27" s="272"/>
      <c r="B27" s="272"/>
      <c r="C27" s="272"/>
      <c r="D27" s="272"/>
      <c r="E27" s="272"/>
      <c r="F27" s="272"/>
      <c r="G27" s="272"/>
    </row>
    <row r="28" spans="1:7">
      <c r="A28" s="272"/>
      <c r="B28" s="272"/>
      <c r="C28" s="272"/>
      <c r="D28" s="272"/>
      <c r="E28" s="272"/>
      <c r="F28" s="272"/>
      <c r="G28" s="272"/>
    </row>
    <row r="29" spans="1:7">
      <c r="A29" s="272"/>
      <c r="B29" s="272"/>
      <c r="C29" s="272"/>
      <c r="D29" s="272"/>
      <c r="E29" s="272"/>
      <c r="F29" s="272"/>
      <c r="G29" s="272"/>
    </row>
    <row r="30" spans="1:7">
      <c r="A30" s="272"/>
      <c r="B30" s="272"/>
      <c r="C30" s="272"/>
      <c r="D30" s="272"/>
      <c r="E30" s="272"/>
      <c r="F30" s="272"/>
      <c r="G30" s="272"/>
    </row>
    <row r="31" spans="1:7">
      <c r="A31" s="272"/>
      <c r="B31" s="272"/>
      <c r="C31" s="272"/>
      <c r="D31" s="272"/>
      <c r="E31" s="272"/>
      <c r="F31" s="272"/>
      <c r="G31" s="272"/>
    </row>
    <row r="32" spans="1:7">
      <c r="A32" s="272"/>
      <c r="B32" s="272"/>
      <c r="C32" s="272"/>
      <c r="D32" s="272"/>
      <c r="E32" s="272"/>
      <c r="F32" s="272"/>
      <c r="G32" s="272"/>
    </row>
    <row r="33" spans="1:7">
      <c r="A33" s="272"/>
      <c r="B33" s="272"/>
      <c r="C33" s="272"/>
      <c r="D33" s="272"/>
      <c r="E33" s="272"/>
      <c r="F33" s="272"/>
      <c r="G33" s="272"/>
    </row>
    <row r="34" spans="1:7">
      <c r="A34" s="272"/>
      <c r="B34" s="272"/>
      <c r="C34" s="272"/>
      <c r="D34" s="272"/>
      <c r="E34" s="272"/>
      <c r="F34" s="272"/>
      <c r="G34" s="272"/>
    </row>
    <row r="35" spans="1:7">
      <c r="A35" s="272"/>
      <c r="B35" s="272"/>
      <c r="C35" s="272"/>
      <c r="D35" s="272"/>
      <c r="E35" s="272"/>
      <c r="F35" s="272"/>
      <c r="G35" s="272"/>
    </row>
  </sheetData>
  <protectedRanges>
    <protectedRange sqref="A23:G35" name="Range2"/>
    <protectedRange sqref="C8:G18" name="Range1"/>
  </protectedRanges>
  <customSheetViews>
    <customSheetView guid="{F0C1927A-B995-4F6F-ACAC-9BC2D4009037}" showPageBreaks="1" showGridLines="0" fitToPage="1" printArea="1" view="pageBreakPreview">
      <selection activeCell="B14" sqref="B14"/>
      <pageMargins left="0.74803149606299213" right="0.74803149606299213" top="0.98425196850393704" bottom="0.98425196850393704" header="0.51181102362204722" footer="0.51181102362204722"/>
      <pageSetup paperSize="9" orientation="landscape" r:id="rId1"/>
      <headerFooter alignWithMargins="0"/>
    </customSheetView>
    <customSheetView guid="{199CEFA0-8D04-4A93-9AA6-2E20B3E1092B}" showPageBreaks="1" showGridLines="0" fitToPage="1" printArea="1">
      <selection activeCell="B14" sqref="B14"/>
      <pageMargins left="0.75" right="0.75" top="1" bottom="1" header="0.5" footer="0.5"/>
      <pageSetup paperSize="9" scale="83" orientation="portrait" horizontalDpi="4294967294" r:id="rId2"/>
      <headerFooter alignWithMargins="0"/>
    </customSheetView>
    <customSheetView guid="{9A5D5453-84DD-4CCE-8674-A7AA0B8DD145}" showGridLines="0" fitToPage="1">
      <selection activeCell="B14" sqref="B14"/>
      <pageMargins left="0.75" right="0.75" top="1" bottom="1" header="0.5" footer="0.5"/>
      <pageSetup paperSize="9" scale="83" orientation="portrait" horizontalDpi="4294967294" r:id="rId3"/>
      <headerFooter alignWithMargins="0"/>
    </customSheetView>
    <customSheetView guid="{7DDA6EA3-477D-4464-9759-C3BA585A6728}" showPageBreaks="1" showGridLines="0" fitToPage="1" printArea="1" view="pageBreakPreview">
      <selection activeCell="B14" sqref="B14"/>
      <pageMargins left="0.74803149606299213" right="0.74803149606299213" top="0.98425196850393704" bottom="0.98425196850393704" header="0.51181102362204722" footer="0.51181102362204722"/>
      <pageSetup paperSize="9" orientation="landscape" r:id="rId4"/>
      <headerFooter alignWithMargins="0"/>
    </customSheetView>
  </customSheetViews>
  <mergeCells count="6">
    <mergeCell ref="A6:B6"/>
    <mergeCell ref="A5:B5"/>
    <mergeCell ref="A1:F1"/>
    <mergeCell ref="A2:F2"/>
    <mergeCell ref="A3:F3"/>
    <mergeCell ref="A4:F4"/>
  </mergeCells>
  <phoneticPr fontId="0" type="noConversion"/>
  <pageMargins left="0.74803149606299213" right="0.74803149606299213" top="0.98425196850393704" bottom="0.98425196850393704" header="0.51181102362204722" footer="0.51181102362204722"/>
  <pageSetup paperSize="9" orientation="landscape" r:id="rId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61"/>
  <sheetViews>
    <sheetView showGridLines="0" view="pageBreakPreview" topLeftCell="A55" zoomScaleNormal="100" workbookViewId="0">
      <selection sqref="A1:D1"/>
    </sheetView>
  </sheetViews>
  <sheetFormatPr defaultRowHeight="12.75"/>
  <cols>
    <col min="2" max="2" width="54.28515625" customWidth="1"/>
    <col min="3" max="5" width="14.7109375" customWidth="1"/>
  </cols>
  <sheetData>
    <row r="1" spans="1:5">
      <c r="A1" s="437" t="s">
        <v>19</v>
      </c>
      <c r="B1" s="438"/>
      <c r="C1" s="438"/>
      <c r="D1" s="438"/>
      <c r="E1" s="273"/>
    </row>
    <row r="2" spans="1:5">
      <c r="A2" s="439" t="s">
        <v>203</v>
      </c>
      <c r="B2" s="440"/>
      <c r="C2" s="440"/>
      <c r="D2" s="440"/>
      <c r="E2" s="274"/>
    </row>
    <row r="3" spans="1:5">
      <c r="A3" s="439" t="str">
        <f>"of "&amp;name</f>
        <v>of ABC Pension Fund</v>
      </c>
      <c r="B3" s="440"/>
      <c r="C3" s="440"/>
      <c r="D3" s="440"/>
      <c r="E3" s="274"/>
    </row>
    <row r="4" spans="1:5" ht="15">
      <c r="A4" s="446" t="s">
        <v>188</v>
      </c>
      <c r="B4" s="447"/>
      <c r="C4" s="447"/>
      <c r="D4" s="447"/>
      <c r="E4" s="275"/>
    </row>
    <row r="5" spans="1:5">
      <c r="A5" s="442" t="s">
        <v>312</v>
      </c>
      <c r="B5" s="443"/>
      <c r="C5" s="253" t="s">
        <v>149</v>
      </c>
      <c r="D5" s="253" t="s">
        <v>267</v>
      </c>
      <c r="E5" s="175" t="s">
        <v>268</v>
      </c>
    </row>
    <row r="6" spans="1:5">
      <c r="A6" s="444"/>
      <c r="B6" s="445"/>
      <c r="C6" s="267" t="s">
        <v>460</v>
      </c>
      <c r="D6" s="267" t="s">
        <v>460</v>
      </c>
      <c r="E6" s="267" t="s">
        <v>460</v>
      </c>
    </row>
    <row r="7" spans="1:5">
      <c r="A7" s="441">
        <v>1</v>
      </c>
      <c r="B7" s="441"/>
      <c r="C7" s="253">
        <v>2</v>
      </c>
      <c r="D7" s="253">
        <v>3</v>
      </c>
      <c r="E7" s="268">
        <v>4</v>
      </c>
    </row>
    <row r="8" spans="1:5">
      <c r="B8" s="152"/>
      <c r="C8" s="254"/>
      <c r="D8" s="254"/>
    </row>
    <row r="9" spans="1:5">
      <c r="A9" s="255" t="s">
        <v>150</v>
      </c>
      <c r="C9" s="151"/>
      <c r="D9" s="151"/>
    </row>
    <row r="10" spans="1:5">
      <c r="B10" s="255" t="s">
        <v>262</v>
      </c>
      <c r="C10" s="256"/>
      <c r="D10" s="256"/>
    </row>
    <row r="11" spans="1:5">
      <c r="A11" s="333"/>
      <c r="B11" s="257" t="s">
        <v>269</v>
      </c>
      <c r="C11" s="276">
        <v>0</v>
      </c>
      <c r="D11" s="276">
        <v>0</v>
      </c>
      <c r="E11" s="276">
        <v>0</v>
      </c>
    </row>
    <row r="12" spans="1:5">
      <c r="B12" s="153" t="s">
        <v>270</v>
      </c>
      <c r="C12" s="277">
        <v>0</v>
      </c>
      <c r="D12" s="276">
        <v>0</v>
      </c>
      <c r="E12" s="276">
        <v>0</v>
      </c>
    </row>
    <row r="13" spans="1:5">
      <c r="A13" s="59"/>
      <c r="B13" s="151"/>
      <c r="C13" s="258"/>
      <c r="D13" s="258"/>
      <c r="E13" s="258"/>
    </row>
    <row r="14" spans="1:5">
      <c r="A14" s="362" t="s">
        <v>392</v>
      </c>
      <c r="B14" s="255" t="s">
        <v>263</v>
      </c>
      <c r="C14" s="151"/>
      <c r="D14" s="151"/>
      <c r="E14" s="151"/>
    </row>
    <row r="15" spans="1:5">
      <c r="A15" s="59"/>
      <c r="B15" s="153" t="s">
        <v>232</v>
      </c>
      <c r="C15" s="277">
        <v>0</v>
      </c>
      <c r="D15" s="276">
        <v>0</v>
      </c>
      <c r="E15" s="276">
        <v>0</v>
      </c>
    </row>
    <row r="16" spans="1:5">
      <c r="A16" s="59"/>
      <c r="B16" s="259" t="s">
        <v>233</v>
      </c>
      <c r="C16" s="277">
        <v>0</v>
      </c>
      <c r="D16" s="276">
        <v>0</v>
      </c>
      <c r="E16" s="276">
        <v>0</v>
      </c>
    </row>
    <row r="17" spans="1:5">
      <c r="A17" s="59"/>
      <c r="B17" s="153" t="s">
        <v>234</v>
      </c>
      <c r="C17" s="277">
        <v>0</v>
      </c>
      <c r="D17" s="276">
        <v>0</v>
      </c>
      <c r="E17" s="276">
        <v>0</v>
      </c>
    </row>
    <row r="18" spans="1:5">
      <c r="A18" s="59"/>
      <c r="B18" s="153" t="s">
        <v>204</v>
      </c>
      <c r="C18" s="277">
        <v>0</v>
      </c>
      <c r="D18" s="276">
        <v>0</v>
      </c>
      <c r="E18" s="276">
        <v>0</v>
      </c>
    </row>
    <row r="19" spans="1:5">
      <c r="A19" s="59"/>
      <c r="B19" s="260"/>
      <c r="C19" s="261"/>
      <c r="D19" s="261"/>
      <c r="E19" s="261"/>
    </row>
    <row r="20" spans="1:5">
      <c r="A20" s="59"/>
      <c r="B20" s="262" t="s">
        <v>317</v>
      </c>
      <c r="C20" s="162">
        <f>SUM(C11:C19)</f>
        <v>0</v>
      </c>
      <c r="D20" s="162">
        <f>SUM(D11:D19)</f>
        <v>0</v>
      </c>
      <c r="E20" s="162">
        <f>SUM(E11:E19)</f>
        <v>0</v>
      </c>
    </row>
    <row r="21" spans="1:5">
      <c r="A21" s="59"/>
      <c r="B21" s="151"/>
      <c r="C21" s="151"/>
      <c r="D21" s="151"/>
      <c r="E21" s="151"/>
    </row>
    <row r="22" spans="1:5">
      <c r="A22" s="59"/>
      <c r="C22" s="151"/>
      <c r="D22" s="151"/>
      <c r="E22" s="151"/>
    </row>
    <row r="23" spans="1:5">
      <c r="A23" s="372" t="s">
        <v>205</v>
      </c>
      <c r="B23" s="255"/>
      <c r="C23" s="151"/>
      <c r="D23" s="151"/>
      <c r="E23" s="151"/>
    </row>
    <row r="24" spans="1:5">
      <c r="A24" s="372"/>
      <c r="B24" s="255" t="s">
        <v>206</v>
      </c>
      <c r="C24" s="264"/>
      <c r="D24" s="264"/>
      <c r="E24" s="264"/>
    </row>
    <row r="25" spans="1:5">
      <c r="A25" s="372"/>
      <c r="B25" s="153" t="s">
        <v>207</v>
      </c>
      <c r="C25" s="278">
        <v>0</v>
      </c>
      <c r="D25" s="278">
        <v>0</v>
      </c>
      <c r="E25" s="278">
        <v>0</v>
      </c>
    </row>
    <row r="26" spans="1:5">
      <c r="A26" s="59"/>
      <c r="B26" s="153" t="s">
        <v>208</v>
      </c>
      <c r="C26" s="278">
        <v>0</v>
      </c>
      <c r="D26" s="278">
        <v>0</v>
      </c>
      <c r="E26" s="278">
        <v>0</v>
      </c>
    </row>
    <row r="27" spans="1:5">
      <c r="A27" s="59"/>
      <c r="B27" s="255" t="s">
        <v>209</v>
      </c>
      <c r="C27" s="261"/>
      <c r="D27" s="261"/>
      <c r="E27" s="261"/>
    </row>
    <row r="28" spans="1:5">
      <c r="A28" s="59"/>
      <c r="B28" s="153" t="s">
        <v>210</v>
      </c>
      <c r="C28" s="278">
        <v>0</v>
      </c>
      <c r="D28" s="278">
        <v>0</v>
      </c>
      <c r="E28" s="278">
        <v>0</v>
      </c>
    </row>
    <row r="29" spans="1:5">
      <c r="A29" s="59"/>
      <c r="B29" s="153" t="s">
        <v>211</v>
      </c>
      <c r="C29" s="278">
        <v>0</v>
      </c>
      <c r="D29" s="278">
        <v>0</v>
      </c>
      <c r="E29" s="278">
        <v>0</v>
      </c>
    </row>
    <row r="30" spans="1:5">
      <c r="A30" s="59"/>
      <c r="B30" s="155"/>
      <c r="C30" s="155"/>
      <c r="D30" s="155"/>
      <c r="E30" s="155"/>
    </row>
    <row r="31" spans="1:5">
      <c r="A31" s="59"/>
      <c r="B31" s="262" t="s">
        <v>212</v>
      </c>
      <c r="C31" s="162">
        <f>SUM(C25:C29)</f>
        <v>0</v>
      </c>
      <c r="D31" s="162">
        <f>SUM(D25:D29)</f>
        <v>0</v>
      </c>
      <c r="E31" s="162">
        <f>SUM(E25:E29)</f>
        <v>0</v>
      </c>
    </row>
    <row r="32" spans="1:5">
      <c r="A32" s="59"/>
      <c r="B32" s="255"/>
      <c r="C32" s="151"/>
      <c r="D32" s="151"/>
      <c r="E32" s="151"/>
    </row>
    <row r="33" spans="1:5">
      <c r="A33" s="372" t="s">
        <v>213</v>
      </c>
      <c r="B33" s="255"/>
      <c r="C33" s="151"/>
      <c r="D33" s="151"/>
      <c r="E33" s="151"/>
    </row>
    <row r="34" spans="1:5">
      <c r="A34" s="372"/>
      <c r="B34" s="255" t="s">
        <v>214</v>
      </c>
      <c r="C34" s="264"/>
      <c r="D34" s="264"/>
      <c r="E34" s="264"/>
    </row>
    <row r="35" spans="1:5">
      <c r="A35" s="372"/>
      <c r="B35" s="153" t="s">
        <v>215</v>
      </c>
      <c r="C35" s="278">
        <v>0</v>
      </c>
      <c r="D35" s="278">
        <v>0</v>
      </c>
      <c r="E35" s="278">
        <v>0</v>
      </c>
    </row>
    <row r="36" spans="1:5">
      <c r="A36" s="59"/>
      <c r="B36" s="153" t="s">
        <v>208</v>
      </c>
      <c r="C36" s="278">
        <v>0</v>
      </c>
      <c r="D36" s="278">
        <v>0</v>
      </c>
      <c r="E36" s="278">
        <v>0</v>
      </c>
    </row>
    <row r="37" spans="1:5">
      <c r="A37" s="59"/>
      <c r="B37" s="255" t="s">
        <v>209</v>
      </c>
      <c r="C37" s="261"/>
      <c r="D37" s="261"/>
      <c r="E37" s="261"/>
    </row>
    <row r="38" spans="1:5">
      <c r="A38" s="59"/>
      <c r="B38" s="153" t="s">
        <v>210</v>
      </c>
      <c r="C38" s="278">
        <v>0</v>
      </c>
      <c r="D38" s="278">
        <v>0</v>
      </c>
      <c r="E38" s="278">
        <v>0</v>
      </c>
    </row>
    <row r="39" spans="1:5">
      <c r="A39" s="59"/>
      <c r="B39" s="153" t="s">
        <v>211</v>
      </c>
      <c r="C39" s="278">
        <v>0</v>
      </c>
      <c r="D39" s="278">
        <v>0</v>
      </c>
      <c r="E39" s="278">
        <v>0</v>
      </c>
    </row>
    <row r="40" spans="1:5">
      <c r="A40" s="59"/>
      <c r="B40" s="155"/>
      <c r="C40" s="155"/>
      <c r="D40" s="155"/>
      <c r="E40" s="155"/>
    </row>
    <row r="41" spans="1:5">
      <c r="A41" s="59"/>
      <c r="B41" s="262" t="s">
        <v>82</v>
      </c>
      <c r="C41" s="162">
        <f>SUM(C35:C39)</f>
        <v>0</v>
      </c>
      <c r="D41" s="162">
        <f>SUM(D35:D39)</f>
        <v>0</v>
      </c>
      <c r="E41" s="162">
        <f>SUM(E35:E39)</f>
        <v>0</v>
      </c>
    </row>
    <row r="42" spans="1:5">
      <c r="A42" s="59"/>
      <c r="B42" s="255"/>
      <c r="C42" s="151"/>
      <c r="D42" s="151"/>
      <c r="E42" s="151"/>
    </row>
    <row r="43" spans="1:5">
      <c r="A43" s="59"/>
      <c r="B43" s="255" t="s">
        <v>264</v>
      </c>
      <c r="C43" s="151"/>
      <c r="D43" s="151"/>
      <c r="E43" s="151"/>
    </row>
    <row r="44" spans="1:5">
      <c r="A44" s="59"/>
      <c r="B44" s="153" t="s">
        <v>216</v>
      </c>
      <c r="C44" s="278">
        <v>0</v>
      </c>
      <c r="D44" s="278">
        <v>0</v>
      </c>
      <c r="E44" s="278">
        <v>0</v>
      </c>
    </row>
    <row r="45" spans="1:5">
      <c r="A45" s="59"/>
      <c r="B45" s="153" t="s">
        <v>217</v>
      </c>
      <c r="C45" s="278">
        <v>0</v>
      </c>
      <c r="D45" s="278">
        <v>0</v>
      </c>
      <c r="E45" s="278">
        <v>0</v>
      </c>
    </row>
    <row r="46" spans="1:5">
      <c r="A46" s="59"/>
      <c r="B46" s="153" t="s">
        <v>218</v>
      </c>
      <c r="C46" s="278">
        <v>0</v>
      </c>
      <c r="D46" s="278">
        <v>0</v>
      </c>
      <c r="E46" s="278">
        <v>0</v>
      </c>
    </row>
    <row r="47" spans="1:5">
      <c r="A47" s="59"/>
      <c r="B47" s="153" t="s">
        <v>198</v>
      </c>
      <c r="C47" s="278">
        <v>0</v>
      </c>
      <c r="D47" s="278">
        <v>0</v>
      </c>
      <c r="E47" s="278">
        <v>0</v>
      </c>
    </row>
    <row r="48" spans="1:5">
      <c r="A48" s="59"/>
      <c r="B48" s="151"/>
      <c r="C48" s="265"/>
      <c r="D48" s="265"/>
      <c r="E48" s="265"/>
    </row>
    <row r="49" spans="1:5">
      <c r="A49" s="59"/>
      <c r="B49" s="255" t="s">
        <v>265</v>
      </c>
      <c r="C49" s="151"/>
      <c r="D49" s="151"/>
      <c r="E49" s="151"/>
    </row>
    <row r="50" spans="1:5">
      <c r="A50" s="59"/>
      <c r="B50" s="266" t="s">
        <v>219</v>
      </c>
      <c r="C50" s="278">
        <v>0</v>
      </c>
      <c r="D50" s="278">
        <v>0</v>
      </c>
      <c r="E50" s="278">
        <v>0</v>
      </c>
    </row>
    <row r="51" spans="1:5">
      <c r="B51" s="153" t="s">
        <v>220</v>
      </c>
      <c r="C51" s="278">
        <v>0</v>
      </c>
      <c r="D51" s="278">
        <v>0</v>
      </c>
      <c r="E51" s="278">
        <v>0</v>
      </c>
    </row>
    <row r="52" spans="1:5">
      <c r="B52" s="153" t="s">
        <v>221</v>
      </c>
      <c r="C52" s="278">
        <v>0</v>
      </c>
      <c r="D52" s="278">
        <v>0</v>
      </c>
      <c r="E52" s="278">
        <v>0</v>
      </c>
    </row>
    <row r="53" spans="1:5">
      <c r="B53" s="153" t="s">
        <v>266</v>
      </c>
      <c r="C53" s="278">
        <v>0</v>
      </c>
      <c r="D53" s="278">
        <v>0</v>
      </c>
      <c r="E53" s="278">
        <v>0</v>
      </c>
    </row>
    <row r="54" spans="1:5">
      <c r="B54" s="151"/>
      <c r="C54" s="151"/>
      <c r="D54" s="151"/>
      <c r="E54" s="151"/>
    </row>
    <row r="55" spans="1:5">
      <c r="B55" s="262" t="s">
        <v>222</v>
      </c>
      <c r="C55" s="162">
        <f>SUM(C50:C53)+SUM(C44:C47)+IF('1.1'!D25="DC",'3.1'!C31,'3.1'!C41)</f>
        <v>0</v>
      </c>
      <c r="D55" s="162">
        <f>SUM(D50:D53)+SUM(D44:D47)+IF('1.1'!E25="DC",'3.1'!D31,'3.1'!D41)</f>
        <v>0</v>
      </c>
      <c r="E55" s="162">
        <f>SUM(E50:E53)+SUM(E44:E47)+IF('1.1'!F25="DC",'3.1'!E31,'3.1'!E41)</f>
        <v>0</v>
      </c>
    </row>
    <row r="56" spans="1:5">
      <c r="B56" s="155"/>
      <c r="C56" s="155"/>
      <c r="D56" s="155"/>
    </row>
    <row r="57" spans="1:5">
      <c r="B57" s="155"/>
    </row>
    <row r="58" spans="1:5" ht="13.5" thickBot="1">
      <c r="B58" s="155"/>
      <c r="C58" s="155"/>
      <c r="D58" s="126" t="s">
        <v>300</v>
      </c>
      <c r="E58" s="54"/>
    </row>
    <row r="59" spans="1:5" ht="13.5" thickTop="1">
      <c r="B59" s="155"/>
      <c r="C59" s="155"/>
      <c r="D59" s="155"/>
    </row>
    <row r="60" spans="1:5">
      <c r="B60" s="155"/>
      <c r="C60" s="155"/>
      <c r="D60" s="155"/>
    </row>
    <row r="61" spans="1:5">
      <c r="B61" s="155"/>
      <c r="C61" s="155"/>
      <c r="D61" s="155"/>
    </row>
  </sheetData>
  <protectedRanges>
    <protectedRange sqref="C11:E55" name="Range1"/>
  </protectedRanges>
  <customSheetViews>
    <customSheetView guid="{F0C1927A-B995-4F6F-ACAC-9BC2D4009037}" showPageBreaks="1" showGridLines="0" fitToPage="1" printArea="1" view="pageBreakPreview" topLeftCell="A55">
      <selection sqref="A1:D1"/>
      <pageMargins left="0.75" right="0.75" top="0.51" bottom="0.5" header="0.5" footer="0.5"/>
      <pageSetup paperSize="9" scale="81" orientation="portrait" r:id="rId1"/>
      <headerFooter alignWithMargins="0"/>
    </customSheetView>
    <customSheetView guid="{199CEFA0-8D04-4A93-9AA6-2E20B3E1092B}" showPageBreaks="1" showGridLines="0" fitToPage="1" printArea="1" view="pageBreakPreview">
      <selection sqref="A1:D1"/>
      <pageMargins left="0.75" right="0.75" top="0.51" bottom="0.5" header="0.5" footer="0.5"/>
      <pageSetup paperSize="9" scale="81" orientation="portrait" r:id="rId2"/>
      <headerFooter alignWithMargins="0"/>
    </customSheetView>
    <customSheetView guid="{9A5D5453-84DD-4CCE-8674-A7AA0B8DD145}" showPageBreaks="1" showGridLines="0" fitToPage="1" printArea="1" view="pageBreakPreview">
      <selection sqref="A1:D1"/>
      <pageMargins left="0.75" right="0.75" top="0.51" bottom="0.5" header="0.5" footer="0.5"/>
      <pageSetup paperSize="9" scale="81" orientation="portrait" r:id="rId3"/>
      <headerFooter alignWithMargins="0"/>
    </customSheetView>
    <customSheetView guid="{7DDA6EA3-477D-4464-9759-C3BA585A6728}" showPageBreaks="1" showGridLines="0" fitToPage="1" printArea="1" view="pageBreakPreview" topLeftCell="A55">
      <selection sqref="A1:D1"/>
      <pageMargins left="0.75" right="0.75" top="0.51" bottom="0.5" header="0.5" footer="0.5"/>
      <pageSetup paperSize="9" scale="81" orientation="portrait" r:id="rId4"/>
      <headerFooter alignWithMargins="0"/>
    </customSheetView>
  </customSheetViews>
  <mergeCells count="6">
    <mergeCell ref="A1:D1"/>
    <mergeCell ref="A2:D2"/>
    <mergeCell ref="A3:D3"/>
    <mergeCell ref="A7:B7"/>
    <mergeCell ref="A5:B6"/>
    <mergeCell ref="A4:D4"/>
  </mergeCells>
  <phoneticPr fontId="16" type="noConversion"/>
  <pageMargins left="0.75" right="0.75" top="0.51" bottom="0.5" header="0.5" footer="0.5"/>
  <pageSetup paperSize="9" scale="81" orientation="portrait" r:id="rId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G59"/>
  <sheetViews>
    <sheetView showGridLines="0" view="pageBreakPreview" topLeftCell="A34" zoomScaleNormal="100" workbookViewId="0">
      <selection sqref="A1:G1"/>
    </sheetView>
  </sheetViews>
  <sheetFormatPr defaultRowHeight="12.75"/>
  <cols>
    <col min="1" max="1" width="2.85546875" customWidth="1"/>
    <col min="2" max="2" width="4.7109375" customWidth="1"/>
    <col min="3" max="3" width="44" customWidth="1"/>
    <col min="4" max="4" width="13.140625" customWidth="1"/>
    <col min="5" max="5" width="8.5703125" bestFit="1" customWidth="1"/>
    <col min="6" max="6" width="10.28515625" bestFit="1" customWidth="1"/>
    <col min="7" max="7" width="14" bestFit="1" customWidth="1"/>
  </cols>
  <sheetData>
    <row r="1" spans="1:7">
      <c r="A1" s="437" t="s">
        <v>261</v>
      </c>
      <c r="B1" s="438"/>
      <c r="C1" s="438"/>
      <c r="D1" s="438"/>
      <c r="E1" s="438"/>
      <c r="F1" s="438"/>
      <c r="G1" s="438"/>
    </row>
    <row r="2" spans="1:7">
      <c r="A2" s="439" t="s">
        <v>223</v>
      </c>
      <c r="B2" s="440"/>
      <c r="C2" s="440"/>
      <c r="D2" s="440"/>
      <c r="E2" s="440"/>
      <c r="F2" s="440"/>
      <c r="G2" s="440"/>
    </row>
    <row r="3" spans="1:7">
      <c r="A3" s="439" t="str">
        <f>"of "&amp;name</f>
        <v>of ABC Pension Fund</v>
      </c>
      <c r="B3" s="440"/>
      <c r="C3" s="440"/>
      <c r="D3" s="440"/>
      <c r="E3" s="440"/>
      <c r="F3" s="440"/>
      <c r="G3" s="440"/>
    </row>
    <row r="4" spans="1:7" ht="15">
      <c r="A4" s="446" t="s">
        <v>188</v>
      </c>
      <c r="B4" s="447"/>
      <c r="C4" s="447"/>
      <c r="D4" s="447"/>
      <c r="E4" s="447"/>
      <c r="F4" s="447"/>
      <c r="G4" s="447"/>
    </row>
    <row r="5" spans="1:7">
      <c r="C5" s="284"/>
      <c r="D5" s="448" t="s">
        <v>93</v>
      </c>
      <c r="E5" s="449"/>
      <c r="F5" s="450"/>
      <c r="G5" s="253" t="s">
        <v>94</v>
      </c>
    </row>
    <row r="6" spans="1:7" ht="89.25">
      <c r="A6" s="451" t="s">
        <v>312</v>
      </c>
      <c r="B6" s="452"/>
      <c r="C6" s="453"/>
      <c r="D6" s="283" t="s">
        <v>468</v>
      </c>
      <c r="E6" s="253" t="s">
        <v>209</v>
      </c>
      <c r="F6" s="253" t="s">
        <v>314</v>
      </c>
      <c r="G6" s="253" t="s">
        <v>314</v>
      </c>
    </row>
    <row r="7" spans="1:7">
      <c r="A7" s="285"/>
      <c r="B7" s="334"/>
      <c r="C7" s="286"/>
      <c r="D7" s="267" t="s">
        <v>460</v>
      </c>
      <c r="E7" s="267" t="s">
        <v>460</v>
      </c>
      <c r="F7" s="267" t="s">
        <v>460</v>
      </c>
      <c r="G7" s="267" t="s">
        <v>460</v>
      </c>
    </row>
    <row r="8" spans="1:7">
      <c r="A8" s="441">
        <v>1</v>
      </c>
      <c r="B8" s="441"/>
      <c r="C8" s="441"/>
      <c r="D8" s="253">
        <v>2</v>
      </c>
      <c r="E8" s="253">
        <v>3</v>
      </c>
      <c r="F8" s="253">
        <v>4</v>
      </c>
      <c r="G8" s="253">
        <v>5</v>
      </c>
    </row>
    <row r="9" spans="1:7">
      <c r="C9" s="152"/>
      <c r="D9" s="254"/>
      <c r="E9" s="254"/>
      <c r="F9" s="254"/>
      <c r="G9" s="254"/>
    </row>
    <row r="10" spans="1:7">
      <c r="C10" s="255"/>
      <c r="D10" s="256"/>
      <c r="E10" s="256"/>
      <c r="F10" s="256"/>
      <c r="G10" s="256"/>
    </row>
    <row r="11" spans="1:7">
      <c r="C11" s="257" t="s">
        <v>151</v>
      </c>
      <c r="D11" s="276">
        <v>0</v>
      </c>
      <c r="E11" s="276"/>
      <c r="F11" s="276"/>
      <c r="G11" s="276">
        <v>0</v>
      </c>
    </row>
    <row r="12" spans="1:7">
      <c r="C12" s="153" t="s">
        <v>152</v>
      </c>
      <c r="D12" s="277">
        <v>0</v>
      </c>
      <c r="E12" s="276"/>
      <c r="F12" s="276"/>
      <c r="G12" s="276">
        <v>0</v>
      </c>
    </row>
    <row r="13" spans="1:7">
      <c r="C13" s="153" t="s">
        <v>153</v>
      </c>
      <c r="D13" s="277">
        <v>0</v>
      </c>
      <c r="E13" s="276"/>
      <c r="F13" s="276"/>
      <c r="G13" s="276">
        <v>0</v>
      </c>
    </row>
    <row r="14" spans="1:7">
      <c r="C14" s="257" t="s">
        <v>154</v>
      </c>
      <c r="D14" s="276">
        <v>0</v>
      </c>
      <c r="E14" s="276"/>
      <c r="F14" s="276"/>
      <c r="G14" s="276">
        <v>0</v>
      </c>
    </row>
    <row r="15" spans="1:7">
      <c r="C15" s="153" t="s">
        <v>155</v>
      </c>
      <c r="D15" s="277">
        <v>0</v>
      </c>
      <c r="E15" s="276"/>
      <c r="F15" s="276"/>
      <c r="G15" s="276">
        <v>0</v>
      </c>
    </row>
    <row r="16" spans="1:7">
      <c r="B16" s="333" t="s">
        <v>88</v>
      </c>
      <c r="C16" s="281" t="s">
        <v>114</v>
      </c>
      <c r="D16" s="277">
        <v>0</v>
      </c>
      <c r="E16" s="276"/>
      <c r="F16" s="276"/>
      <c r="G16" s="276">
        <v>0</v>
      </c>
    </row>
    <row r="17" spans="1:7">
      <c r="C17" s="257" t="s">
        <v>287</v>
      </c>
      <c r="D17" s="276">
        <v>0</v>
      </c>
      <c r="E17" s="276"/>
      <c r="F17" s="276"/>
      <c r="G17" s="276">
        <v>0</v>
      </c>
    </row>
    <row r="18" spans="1:7">
      <c r="B18" s="333" t="s">
        <v>88</v>
      </c>
      <c r="C18" s="281" t="s">
        <v>156</v>
      </c>
      <c r="D18" s="277">
        <v>0</v>
      </c>
      <c r="E18" s="276"/>
      <c r="F18" s="276"/>
      <c r="G18" s="276">
        <v>0</v>
      </c>
    </row>
    <row r="19" spans="1:7">
      <c r="C19" s="281" t="s">
        <v>176</v>
      </c>
      <c r="D19" s="277"/>
      <c r="E19" s="276"/>
      <c r="F19" s="276"/>
      <c r="G19" s="276"/>
    </row>
    <row r="20" spans="1:7">
      <c r="C20" s="281" t="s">
        <v>546</v>
      </c>
      <c r="D20" s="277"/>
      <c r="E20" s="276"/>
      <c r="F20" s="276"/>
      <c r="G20" s="276"/>
    </row>
    <row r="21" spans="1:7">
      <c r="C21" s="262" t="s">
        <v>157</v>
      </c>
      <c r="D21" s="280">
        <f>SUM(D11:D15)+D17-D16-SUM(D18:D20)</f>
        <v>0</v>
      </c>
      <c r="E21" s="280">
        <f>SUM(E11:E15)+E17-E16-SUM(E18:E20)</f>
        <v>0</v>
      </c>
      <c r="F21" s="280">
        <f>SUM(F11:F15)+F17-F16-SUM(F18:F20)</f>
        <v>0</v>
      </c>
      <c r="G21" s="280">
        <f>SUM(G11:G15)+G17-G16-SUM(G18:G20)</f>
        <v>0</v>
      </c>
    </row>
    <row r="22" spans="1:7">
      <c r="C22" s="151"/>
      <c r="D22" s="258"/>
      <c r="E22" s="258"/>
      <c r="F22" s="258"/>
      <c r="G22" s="258"/>
    </row>
    <row r="23" spans="1:7">
      <c r="C23" s="255" t="s">
        <v>158</v>
      </c>
      <c r="D23" s="151"/>
      <c r="E23" s="151"/>
      <c r="F23" s="151"/>
      <c r="G23" s="151"/>
    </row>
    <row r="24" spans="1:7">
      <c r="C24" s="153" t="s">
        <v>159</v>
      </c>
      <c r="D24" s="277">
        <v>0</v>
      </c>
      <c r="E24" s="276"/>
      <c r="F24" s="276"/>
      <c r="G24" s="276">
        <v>0</v>
      </c>
    </row>
    <row r="25" spans="1:7">
      <c r="C25" s="259" t="s">
        <v>160</v>
      </c>
      <c r="D25" s="277">
        <v>0</v>
      </c>
      <c r="E25" s="276"/>
      <c r="F25" s="276"/>
      <c r="G25" s="276">
        <v>0</v>
      </c>
    </row>
    <row r="26" spans="1:7">
      <c r="A26" s="263"/>
      <c r="B26" s="263"/>
      <c r="C26" s="153" t="s">
        <v>161</v>
      </c>
      <c r="D26" s="277">
        <v>0</v>
      </c>
      <c r="E26" s="276"/>
      <c r="F26" s="276"/>
      <c r="G26" s="276">
        <v>0</v>
      </c>
    </row>
    <row r="27" spans="1:7">
      <c r="C27" s="255" t="s">
        <v>162</v>
      </c>
      <c r="D27" s="162">
        <f>D21-SUM(D24:D26)</f>
        <v>0</v>
      </c>
      <c r="E27" s="162">
        <f>E21-SUM(E24:E26)</f>
        <v>0</v>
      </c>
      <c r="F27" s="162">
        <f>F21-SUM(F24:F26)</f>
        <v>0</v>
      </c>
      <c r="G27" s="162">
        <f>G21-SUM(G24:G26)</f>
        <v>0</v>
      </c>
    </row>
    <row r="28" spans="1:7">
      <c r="C28" s="255"/>
      <c r="D28" s="151"/>
      <c r="E28" s="151"/>
      <c r="F28" s="151"/>
      <c r="G28" s="151"/>
    </row>
    <row r="29" spans="1:7">
      <c r="C29" s="255" t="s">
        <v>163</v>
      </c>
      <c r="D29" s="151"/>
      <c r="E29" s="151"/>
      <c r="F29" s="151"/>
      <c r="G29" s="151"/>
    </row>
    <row r="30" spans="1:7">
      <c r="C30" s="153" t="s">
        <v>164</v>
      </c>
      <c r="D30" s="277">
        <v>0</v>
      </c>
      <c r="E30" s="276"/>
      <c r="F30" s="276"/>
      <c r="G30" s="276">
        <v>0</v>
      </c>
    </row>
    <row r="31" spans="1:7">
      <c r="C31" s="259" t="s">
        <v>165</v>
      </c>
      <c r="D31" s="277">
        <v>0</v>
      </c>
      <c r="E31" s="276"/>
      <c r="F31" s="276"/>
      <c r="G31" s="276">
        <v>0</v>
      </c>
    </row>
    <row r="32" spans="1:7">
      <c r="B32" s="59"/>
      <c r="C32" s="153" t="s">
        <v>211</v>
      </c>
      <c r="D32" s="277"/>
      <c r="E32" s="276"/>
      <c r="F32" s="276"/>
      <c r="G32" s="276"/>
    </row>
    <row r="33" spans="2:7">
      <c r="B33" s="59"/>
      <c r="C33" s="259" t="s">
        <v>166</v>
      </c>
      <c r="D33" s="280">
        <f>SUM(D34:D36)</f>
        <v>0</v>
      </c>
      <c r="E33" s="280">
        <f>SUM(E34:E36)</f>
        <v>0</v>
      </c>
      <c r="F33" s="280">
        <f>SUM(F34:F36)</f>
        <v>0</v>
      </c>
      <c r="G33" s="280">
        <f>SUM(G34:G36)</f>
        <v>0</v>
      </c>
    </row>
    <row r="34" spans="2:7">
      <c r="B34" s="59"/>
      <c r="C34" s="281" t="s">
        <v>167</v>
      </c>
      <c r="D34" s="277"/>
      <c r="E34" s="276"/>
      <c r="F34" s="276"/>
      <c r="G34" s="276"/>
    </row>
    <row r="35" spans="2:7">
      <c r="B35" s="59"/>
      <c r="C35" s="281" t="s">
        <v>168</v>
      </c>
      <c r="D35" s="277"/>
      <c r="E35" s="276"/>
      <c r="F35" s="276"/>
      <c r="G35" s="276"/>
    </row>
    <row r="36" spans="2:7">
      <c r="B36" s="59"/>
      <c r="C36" s="281" t="s">
        <v>169</v>
      </c>
      <c r="D36" s="277"/>
      <c r="E36" s="276"/>
      <c r="F36" s="276"/>
      <c r="G36" s="276"/>
    </row>
    <row r="37" spans="2:7">
      <c r="B37" s="59"/>
      <c r="C37" s="259" t="s">
        <v>166</v>
      </c>
      <c r="D37" s="280">
        <f>SUM(D38:D39)</f>
        <v>0</v>
      </c>
      <c r="E37" s="280">
        <f>SUM(E38:E39)</f>
        <v>0</v>
      </c>
      <c r="F37" s="280">
        <f>SUM(F38:F39)</f>
        <v>0</v>
      </c>
      <c r="G37" s="280">
        <f>SUM(G38:G39)</f>
        <v>0</v>
      </c>
    </row>
    <row r="38" spans="2:7">
      <c r="B38" s="59"/>
      <c r="C38" s="281" t="s">
        <v>216</v>
      </c>
      <c r="D38" s="277"/>
      <c r="E38" s="276"/>
      <c r="F38" s="276"/>
      <c r="G38" s="276"/>
    </row>
    <row r="39" spans="2:7">
      <c r="B39" s="59"/>
      <c r="C39" s="281" t="s">
        <v>170</v>
      </c>
      <c r="D39" s="277"/>
      <c r="E39" s="276"/>
      <c r="F39" s="276"/>
      <c r="G39" s="276"/>
    </row>
    <row r="40" spans="2:7">
      <c r="B40" s="59"/>
      <c r="C40" s="282" t="s">
        <v>171</v>
      </c>
      <c r="D40" s="280">
        <f>SUM(D41:D43)</f>
        <v>0</v>
      </c>
      <c r="E40" s="280">
        <f>SUM(E41:E43)</f>
        <v>0</v>
      </c>
      <c r="F40" s="280">
        <f>SUM(F41:F43)</f>
        <v>0</v>
      </c>
      <c r="G40" s="280">
        <f>SUM(G41:G43)</f>
        <v>0</v>
      </c>
    </row>
    <row r="41" spans="2:7">
      <c r="B41" s="59"/>
      <c r="C41" s="281" t="s">
        <v>172</v>
      </c>
      <c r="D41" s="277"/>
      <c r="E41" s="276"/>
      <c r="F41" s="276"/>
      <c r="G41" s="276"/>
    </row>
    <row r="42" spans="2:7">
      <c r="C42" s="281" t="s">
        <v>173</v>
      </c>
      <c r="D42" s="277"/>
      <c r="E42" s="276"/>
      <c r="F42" s="276"/>
      <c r="G42" s="276"/>
    </row>
    <row r="43" spans="2:7">
      <c r="C43" s="281" t="s">
        <v>174</v>
      </c>
      <c r="D43" s="277"/>
      <c r="E43" s="276"/>
      <c r="F43" s="276"/>
      <c r="G43" s="276"/>
    </row>
    <row r="44" spans="2:7">
      <c r="C44" s="255" t="s">
        <v>175</v>
      </c>
      <c r="D44" s="162">
        <f>D30+D31+D32+D33+D37+D40</f>
        <v>0</v>
      </c>
      <c r="E44" s="162">
        <f>E30+E31+E32+E33+E37+E40</f>
        <v>0</v>
      </c>
      <c r="F44" s="162">
        <f>F30+F31+F32+F33+F37+F40</f>
        <v>0</v>
      </c>
      <c r="G44" s="162">
        <f>G30+G31+G32+G33+G37+G40</f>
        <v>0</v>
      </c>
    </row>
    <row r="45" spans="2:7">
      <c r="C45" s="255"/>
      <c r="D45" s="151"/>
      <c r="E45" s="151"/>
      <c r="F45" s="151"/>
      <c r="G45" s="151"/>
    </row>
    <row r="46" spans="2:7">
      <c r="C46" s="255"/>
      <c r="D46" s="151"/>
      <c r="E46" s="151"/>
      <c r="F46" s="151"/>
      <c r="G46" s="151"/>
    </row>
    <row r="47" spans="2:7" ht="13.5" thickBot="1">
      <c r="C47" s="255"/>
      <c r="D47" s="151"/>
      <c r="E47" s="151"/>
      <c r="F47" s="325" t="s">
        <v>300</v>
      </c>
      <c r="G47" s="54"/>
    </row>
    <row r="48" spans="2:7" ht="13.5" thickTop="1">
      <c r="C48" s="255"/>
      <c r="D48" s="151"/>
      <c r="E48" s="151"/>
      <c r="F48" s="151"/>
      <c r="G48" s="151"/>
    </row>
    <row r="49" spans="3:7">
      <c r="C49" s="255"/>
      <c r="D49" s="151"/>
      <c r="E49" s="151"/>
      <c r="F49" s="151"/>
      <c r="G49" s="151"/>
    </row>
    <row r="50" spans="3:7">
      <c r="C50" s="255"/>
      <c r="D50" s="151"/>
      <c r="E50" s="151"/>
      <c r="F50" s="151"/>
      <c r="G50" s="151"/>
    </row>
    <row r="51" spans="3:7">
      <c r="C51" s="151"/>
      <c r="D51" s="151"/>
      <c r="E51" s="151"/>
      <c r="F51" s="151"/>
      <c r="G51" s="151"/>
    </row>
    <row r="52" spans="3:7">
      <c r="D52" s="151"/>
      <c r="E52" s="151"/>
      <c r="F52" s="151"/>
    </row>
    <row r="53" spans="3:7">
      <c r="C53" s="255"/>
      <c r="D53" s="151"/>
      <c r="E53" s="151"/>
      <c r="F53" s="151"/>
    </row>
    <row r="54" spans="3:7">
      <c r="C54" s="155"/>
      <c r="D54" s="155"/>
      <c r="E54" s="155"/>
      <c r="F54" s="155"/>
      <c r="G54" s="155"/>
    </row>
    <row r="55" spans="3:7">
      <c r="C55" s="155"/>
    </row>
    <row r="56" spans="3:7">
      <c r="C56" s="155"/>
      <c r="D56" s="155"/>
      <c r="E56" s="155"/>
      <c r="F56" s="155"/>
    </row>
    <row r="57" spans="3:7">
      <c r="C57" s="155"/>
      <c r="D57" s="155"/>
      <c r="E57" s="155"/>
      <c r="F57" s="155"/>
      <c r="G57" s="155"/>
    </row>
    <row r="58" spans="3:7">
      <c r="C58" s="155"/>
      <c r="D58" s="155"/>
      <c r="E58" s="155"/>
      <c r="F58" s="155"/>
      <c r="G58" s="155"/>
    </row>
    <row r="59" spans="3:7">
      <c r="C59" s="155"/>
      <c r="D59" s="155"/>
      <c r="E59" s="155"/>
      <c r="F59" s="155"/>
      <c r="G59" s="155"/>
    </row>
  </sheetData>
  <protectedRanges>
    <protectedRange sqref="D11:G44" name="Range1"/>
  </protectedRanges>
  <customSheetViews>
    <customSheetView guid="{F0C1927A-B995-4F6F-ACAC-9BC2D4009037}" showPageBreaks="1" showGridLines="0" fitToPage="1" printArea="1" view="pageBreakPreview" topLeftCell="A34">
      <selection sqref="A1:G1"/>
      <pageMargins left="0.75" right="0.75" top="0.51" bottom="0.5" header="0.5" footer="0.5"/>
      <pageSetup paperSize="9" scale="90" orientation="portrait" r:id="rId1"/>
      <headerFooter alignWithMargins="0"/>
    </customSheetView>
    <customSheetView guid="{199CEFA0-8D04-4A93-9AA6-2E20B3E1092B}" showPageBreaks="1" showGridLines="0" fitToPage="1" printArea="1" view="pageBreakPreview">
      <selection sqref="A1:G1"/>
      <pageMargins left="0.75" right="0.75" top="0.51" bottom="0.5" header="0.5" footer="0.5"/>
      <pageSetup paperSize="9" scale="66" orientation="portrait" r:id="rId2"/>
      <headerFooter alignWithMargins="0"/>
    </customSheetView>
    <customSheetView guid="{9A5D5453-84DD-4CCE-8674-A7AA0B8DD145}" showPageBreaks="1" showGridLines="0" fitToPage="1" printArea="1" view="pageBreakPreview">
      <selection sqref="A1:G1"/>
      <pageMargins left="0.75" right="0.75" top="0.51" bottom="0.5" header="0.5" footer="0.5"/>
      <pageSetup paperSize="9" scale="66" orientation="portrait" r:id="rId3"/>
      <headerFooter alignWithMargins="0"/>
    </customSheetView>
    <customSheetView guid="{7DDA6EA3-477D-4464-9759-C3BA585A6728}" showPageBreaks="1" showGridLines="0" fitToPage="1" printArea="1" view="pageBreakPreview" topLeftCell="A34">
      <selection sqref="A1:G1"/>
      <pageMargins left="0.75" right="0.75" top="0.51" bottom="0.5" header="0.5" footer="0.5"/>
      <pageSetup paperSize="9" scale="90" orientation="portrait" r:id="rId4"/>
      <headerFooter alignWithMargins="0"/>
    </customSheetView>
  </customSheetViews>
  <mergeCells count="7">
    <mergeCell ref="A1:G1"/>
    <mergeCell ref="A2:G2"/>
    <mergeCell ref="A3:G3"/>
    <mergeCell ref="A8:C8"/>
    <mergeCell ref="A4:G4"/>
    <mergeCell ref="D5:F5"/>
    <mergeCell ref="A6:C6"/>
  </mergeCells>
  <phoneticPr fontId="16" type="noConversion"/>
  <pageMargins left="0.75" right="0.75" top="0.51" bottom="0.5" header="0.5" footer="0.5"/>
  <pageSetup paperSize="9" scale="90" orientation="portrait"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36"/>
  <sheetViews>
    <sheetView showGridLines="0" view="pageBreakPreview" zoomScaleNormal="100" zoomScaleSheetLayoutView="100" workbookViewId="0">
      <selection activeCell="A28" sqref="A28"/>
    </sheetView>
  </sheetViews>
  <sheetFormatPr defaultRowHeight="12.75"/>
  <cols>
    <col min="1" max="1" width="3.5703125" customWidth="1"/>
    <col min="2" max="2" width="2.5703125" customWidth="1"/>
    <col min="3" max="3" width="18" customWidth="1"/>
    <col min="4" max="4" width="27.85546875" customWidth="1"/>
    <col min="5" max="9" width="14.7109375" customWidth="1"/>
  </cols>
  <sheetData>
    <row r="1" spans="1:9" ht="15">
      <c r="A1" s="421" t="s">
        <v>34</v>
      </c>
      <c r="B1" s="422"/>
      <c r="C1" s="422"/>
      <c r="D1" s="422"/>
      <c r="E1" s="422"/>
      <c r="F1" s="422"/>
      <c r="G1" s="422"/>
      <c r="H1" s="422"/>
      <c r="I1" s="423"/>
    </row>
    <row r="2" spans="1:9" ht="15">
      <c r="A2" s="424" t="s">
        <v>73</v>
      </c>
      <c r="B2" s="425"/>
      <c r="C2" s="425"/>
      <c r="D2" s="425"/>
      <c r="E2" s="425"/>
      <c r="F2" s="425"/>
      <c r="G2" s="425"/>
      <c r="H2" s="425"/>
      <c r="I2" s="426"/>
    </row>
    <row r="3" spans="1:9" ht="15">
      <c r="A3" s="424" t="str">
        <f>"of "&amp;name</f>
        <v>of ABC Pension Fund</v>
      </c>
      <c r="B3" s="425"/>
      <c r="C3" s="425"/>
      <c r="D3" s="425"/>
      <c r="E3" s="425"/>
      <c r="F3" s="425"/>
      <c r="G3" s="425"/>
      <c r="H3" s="425"/>
      <c r="I3" s="426"/>
    </row>
    <row r="4" spans="1:9" ht="15.75">
      <c r="A4" s="454" t="str">
        <f>"as at the end of the financial period "&amp;YEAR(YE)&amp;"/"&amp;MONTH(YE)&amp;"/"&amp;DAY(YE)</f>
        <v>as at the end of the financial period 2007/12/31</v>
      </c>
      <c r="B4" s="455"/>
      <c r="C4" s="455"/>
      <c r="D4" s="455"/>
      <c r="E4" s="455"/>
      <c r="F4" s="455"/>
      <c r="G4" s="455"/>
      <c r="H4" s="455"/>
      <c r="I4" s="456"/>
    </row>
    <row r="5" spans="1:9" ht="51">
      <c r="A5" s="457"/>
      <c r="B5" s="458"/>
      <c r="C5" s="457" t="s">
        <v>312</v>
      </c>
      <c r="D5" s="458"/>
      <c r="E5" s="40" t="s">
        <v>438</v>
      </c>
      <c r="F5" s="40" t="s">
        <v>79</v>
      </c>
      <c r="G5" s="40" t="s">
        <v>80</v>
      </c>
      <c r="H5" s="40" t="s">
        <v>81</v>
      </c>
      <c r="I5" s="40" t="s">
        <v>439</v>
      </c>
    </row>
    <row r="6" spans="1:9">
      <c r="A6" s="459"/>
      <c r="B6" s="460"/>
      <c r="C6" s="459"/>
      <c r="D6" s="460"/>
      <c r="E6" s="197" t="s">
        <v>460</v>
      </c>
      <c r="F6" s="197" t="s">
        <v>460</v>
      </c>
      <c r="G6" s="197" t="s">
        <v>460</v>
      </c>
      <c r="H6" s="197" t="s">
        <v>460</v>
      </c>
      <c r="I6" s="172" t="s">
        <v>460</v>
      </c>
    </row>
    <row r="7" spans="1:9">
      <c r="A7" s="430">
        <v>1</v>
      </c>
      <c r="B7" s="431"/>
      <c r="C7" s="430">
        <v>2</v>
      </c>
      <c r="D7" s="431"/>
      <c r="E7" s="1">
        <v>3</v>
      </c>
      <c r="F7" s="1">
        <v>4</v>
      </c>
      <c r="G7" s="1">
        <v>5</v>
      </c>
      <c r="H7" s="1">
        <v>6</v>
      </c>
      <c r="I7" s="1">
        <v>8</v>
      </c>
    </row>
    <row r="8" spans="1:9">
      <c r="A8" s="6"/>
      <c r="B8" s="6"/>
      <c r="C8" s="6"/>
      <c r="D8" s="6"/>
      <c r="E8" s="6"/>
      <c r="F8" s="6"/>
      <c r="G8" s="6"/>
      <c r="H8" s="6"/>
      <c r="I8" s="6"/>
    </row>
    <row r="9" spans="1:9">
      <c r="A9" s="90"/>
      <c r="B9" s="33"/>
      <c r="C9" s="33"/>
      <c r="D9" s="33"/>
      <c r="E9" s="49"/>
      <c r="F9" s="49"/>
      <c r="G9" s="49"/>
      <c r="H9" s="49"/>
      <c r="I9" s="49"/>
    </row>
    <row r="10" spans="1:9">
      <c r="A10" s="10"/>
      <c r="B10" s="50"/>
      <c r="C10" s="101" t="s">
        <v>74</v>
      </c>
      <c r="D10" s="101"/>
      <c r="E10" s="41"/>
      <c r="F10" s="41"/>
      <c r="G10" s="41"/>
      <c r="H10" s="41"/>
      <c r="I10" s="64">
        <f t="shared" ref="I10:I15" si="0">E10+F10+G10-H10</f>
        <v>0</v>
      </c>
    </row>
    <row r="11" spans="1:9">
      <c r="A11" s="10"/>
      <c r="B11" s="50"/>
      <c r="C11" s="101" t="s">
        <v>75</v>
      </c>
      <c r="D11" s="101"/>
      <c r="E11" s="41"/>
      <c r="F11" s="41"/>
      <c r="G11" s="41"/>
      <c r="H11" s="41"/>
      <c r="I11" s="64">
        <f t="shared" si="0"/>
        <v>0</v>
      </c>
    </row>
    <row r="12" spans="1:9">
      <c r="A12" s="10"/>
      <c r="B12" s="50"/>
      <c r="C12" s="97" t="s">
        <v>76</v>
      </c>
      <c r="D12" s="97"/>
      <c r="E12" s="41"/>
      <c r="F12" s="41"/>
      <c r="G12" s="41"/>
      <c r="H12" s="41"/>
      <c r="I12" s="64">
        <f t="shared" si="0"/>
        <v>0</v>
      </c>
    </row>
    <row r="13" spans="1:9">
      <c r="A13" s="10"/>
      <c r="B13" s="50"/>
      <c r="C13" s="101" t="s">
        <v>77</v>
      </c>
      <c r="D13" s="102"/>
      <c r="E13" s="41"/>
      <c r="F13" s="41"/>
      <c r="G13" s="41"/>
      <c r="H13" s="41"/>
      <c r="I13" s="64">
        <f t="shared" si="0"/>
        <v>0</v>
      </c>
    </row>
    <row r="14" spans="1:9">
      <c r="A14" s="10"/>
      <c r="B14" s="50"/>
      <c r="C14" s="101" t="s">
        <v>78</v>
      </c>
      <c r="D14" s="98"/>
      <c r="E14" s="41"/>
      <c r="F14" s="41"/>
      <c r="G14" s="41"/>
      <c r="H14" s="41"/>
      <c r="I14" s="64">
        <f t="shared" si="0"/>
        <v>0</v>
      </c>
    </row>
    <row r="15" spans="1:9">
      <c r="A15" s="10"/>
      <c r="B15" s="50"/>
      <c r="C15" s="97" t="s">
        <v>66</v>
      </c>
      <c r="D15" s="98"/>
      <c r="E15" s="41"/>
      <c r="F15" s="41"/>
      <c r="G15" s="41"/>
      <c r="H15" s="41"/>
      <c r="I15" s="64">
        <f t="shared" si="0"/>
        <v>0</v>
      </c>
    </row>
    <row r="16" spans="1:9">
      <c r="A16" s="50"/>
      <c r="B16" s="50"/>
      <c r="C16" s="100" t="s">
        <v>313</v>
      </c>
      <c r="D16" s="103"/>
      <c r="E16" s="68">
        <f>SUM(E10:E15)</f>
        <v>0</v>
      </c>
      <c r="F16" s="68">
        <f>SUM(F10:F15)</f>
        <v>0</v>
      </c>
      <c r="G16" s="68">
        <f>SUM(G10:G15)</f>
        <v>0</v>
      </c>
      <c r="H16" s="68">
        <f>SUM(H10:H15)</f>
        <v>0</v>
      </c>
      <c r="I16" s="68">
        <f>SUM(I10:I15)</f>
        <v>0</v>
      </c>
    </row>
    <row r="17" spans="1:9">
      <c r="A17" s="10"/>
      <c r="B17" s="8"/>
      <c r="C17" s="18"/>
      <c r="D17" s="18"/>
      <c r="E17" s="91"/>
      <c r="F17" s="91"/>
      <c r="G17" s="91"/>
      <c r="H17" s="91"/>
      <c r="I17" s="91"/>
    </row>
    <row r="18" spans="1:9">
      <c r="A18" s="8"/>
      <c r="B18" s="8"/>
      <c r="C18" s="18"/>
      <c r="D18" s="18"/>
      <c r="E18" s="42"/>
      <c r="F18" s="42"/>
      <c r="G18" s="42"/>
      <c r="H18" s="42"/>
      <c r="I18" s="42"/>
    </row>
    <row r="19" spans="1:9">
      <c r="A19" s="8"/>
      <c r="B19" s="8"/>
      <c r="C19" s="18"/>
      <c r="D19" s="18"/>
      <c r="E19" s="42"/>
      <c r="F19" s="42"/>
      <c r="G19" s="42"/>
      <c r="H19" s="42"/>
      <c r="I19" s="42"/>
    </row>
    <row r="20" spans="1:9">
      <c r="A20" s="8"/>
      <c r="B20" s="8"/>
      <c r="C20" s="18"/>
      <c r="D20" s="18"/>
      <c r="E20" s="42"/>
      <c r="F20" s="42"/>
      <c r="G20" s="42"/>
      <c r="H20" s="42"/>
      <c r="I20" s="42"/>
    </row>
    <row r="21" spans="1:9">
      <c r="A21" s="8"/>
      <c r="B21" s="8"/>
      <c r="C21" s="18"/>
      <c r="D21" s="18"/>
      <c r="E21" s="42"/>
      <c r="F21" s="42"/>
      <c r="G21" s="42"/>
      <c r="H21" s="42"/>
      <c r="I21" s="42"/>
    </row>
    <row r="22" spans="1:9" ht="13.5" thickBot="1">
      <c r="A22" s="18"/>
      <c r="B22" s="53"/>
      <c r="C22" s="8"/>
      <c r="D22" s="8"/>
      <c r="E22" s="20"/>
      <c r="F22" s="20"/>
      <c r="G22" s="20"/>
      <c r="H22" s="325" t="s">
        <v>300</v>
      </c>
      <c r="I22" s="54"/>
    </row>
    <row r="23" spans="1:9" ht="13.5" thickTop="1">
      <c r="A23" s="8"/>
      <c r="B23" s="8"/>
      <c r="C23" s="8"/>
      <c r="D23" s="8"/>
    </row>
    <row r="24" spans="1:9">
      <c r="A24" s="271" t="s">
        <v>316</v>
      </c>
      <c r="B24" s="272"/>
      <c r="C24" s="272"/>
      <c r="D24" s="272"/>
      <c r="E24" s="272"/>
      <c r="F24" s="272"/>
      <c r="G24" s="272"/>
      <c r="H24" s="8"/>
      <c r="I24" s="8"/>
    </row>
    <row r="25" spans="1:9">
      <c r="A25" s="272"/>
      <c r="B25" s="272"/>
      <c r="C25" s="272"/>
      <c r="D25" s="272"/>
      <c r="E25" s="272"/>
      <c r="F25" s="272"/>
      <c r="G25" s="272"/>
    </row>
    <row r="26" spans="1:9">
      <c r="A26" s="272"/>
      <c r="B26" s="272"/>
      <c r="C26" s="272"/>
      <c r="D26" s="272"/>
      <c r="E26" s="272"/>
      <c r="F26" s="272"/>
      <c r="G26" s="272"/>
    </row>
    <row r="27" spans="1:9">
      <c r="A27" s="272"/>
      <c r="B27" s="272"/>
      <c r="C27" s="272"/>
      <c r="D27" s="272"/>
      <c r="E27" s="272"/>
      <c r="F27" s="272"/>
      <c r="G27" s="272"/>
    </row>
    <row r="28" spans="1:9">
      <c r="A28" s="272"/>
      <c r="B28" s="272"/>
      <c r="C28" s="272"/>
      <c r="D28" s="272"/>
      <c r="E28" s="272"/>
      <c r="F28" s="272"/>
      <c r="G28" s="272"/>
    </row>
    <row r="29" spans="1:9">
      <c r="A29" s="272"/>
      <c r="B29" s="272"/>
      <c r="C29" s="272"/>
      <c r="D29" s="272"/>
      <c r="E29" s="272"/>
      <c r="F29" s="272"/>
      <c r="G29" s="272"/>
    </row>
    <row r="30" spans="1:9">
      <c r="A30" s="272"/>
      <c r="B30" s="272"/>
      <c r="C30" s="272"/>
      <c r="D30" s="272"/>
      <c r="E30" s="272"/>
      <c r="F30" s="272"/>
      <c r="G30" s="272"/>
    </row>
    <row r="31" spans="1:9">
      <c r="A31" s="335" t="s">
        <v>385</v>
      </c>
      <c r="B31" s="272"/>
      <c r="C31" s="272"/>
      <c r="D31" s="272"/>
      <c r="E31" s="272"/>
      <c r="F31" s="272"/>
      <c r="G31" s="272"/>
    </row>
    <row r="32" spans="1:9">
      <c r="A32" s="272"/>
      <c r="B32" s="272"/>
      <c r="C32" s="272"/>
      <c r="D32" s="272"/>
      <c r="E32" s="272"/>
      <c r="F32" s="272"/>
      <c r="G32" s="272"/>
    </row>
    <row r="33" spans="1:7">
      <c r="A33" s="272"/>
      <c r="B33" s="272"/>
      <c r="C33" s="272"/>
      <c r="D33" s="272"/>
      <c r="E33" s="272"/>
      <c r="F33" s="272"/>
      <c r="G33" s="272"/>
    </row>
    <row r="34" spans="1:7">
      <c r="A34" s="272"/>
      <c r="B34" s="272"/>
      <c r="C34" s="272"/>
      <c r="D34" s="272"/>
      <c r="E34" s="272"/>
      <c r="F34" s="272"/>
      <c r="G34" s="272"/>
    </row>
    <row r="35" spans="1:7">
      <c r="A35" s="272"/>
      <c r="B35" s="272"/>
      <c r="C35" s="272"/>
      <c r="D35" s="272"/>
      <c r="E35" s="272"/>
      <c r="F35" s="272"/>
      <c r="G35" s="272"/>
    </row>
    <row r="36" spans="1:7">
      <c r="A36" s="272"/>
      <c r="B36" s="272"/>
      <c r="C36" s="272"/>
      <c r="D36" s="272"/>
      <c r="E36" s="272"/>
      <c r="F36" s="272"/>
      <c r="G36" s="272"/>
    </row>
  </sheetData>
  <protectedRanges>
    <protectedRange sqref="A24:G36" name="Range2"/>
    <protectedRange sqref="E10:I16" name="Range1"/>
  </protectedRanges>
  <customSheetViews>
    <customSheetView guid="{F0C1927A-B995-4F6F-ACAC-9BC2D4009037}" showPageBreaks="1" showGridLines="0" fitToPage="1" printArea="1" view="pageBreakPreview">
      <selection activeCell="A28" sqref="A28"/>
      <pageMargins left="0.75" right="0.75" top="0.5" bottom="0.49" header="0.5" footer="0.5"/>
      <pageSetup paperSize="9" orientation="landscape" r:id="rId1"/>
      <headerFooter alignWithMargins="0"/>
    </customSheetView>
    <customSheetView guid="{199CEFA0-8D04-4A93-9AA6-2E20B3E1092B}" showPageBreaks="1" showGridLines="0" fitToPage="1" printArea="1">
      <selection activeCell="F5" sqref="F5"/>
      <pageMargins left="0.75" right="0.75" top="0.5" bottom="0.49" header="0.5" footer="0.5"/>
      <pageSetup paperSize="9" scale="58" orientation="portrait" horizontalDpi="4294967294" r:id="rId2"/>
      <headerFooter alignWithMargins="0"/>
    </customSheetView>
    <customSheetView guid="{9A5D5453-84DD-4CCE-8674-A7AA0B8DD145}" showGridLines="0" fitToPage="1">
      <selection activeCell="F5" sqref="F5"/>
      <pageMargins left="0.75" right="0.75" top="0.5" bottom="0.49" header="0.5" footer="0.5"/>
      <pageSetup paperSize="9" scale="58" orientation="portrait" horizontalDpi="4294967294" r:id="rId3"/>
      <headerFooter alignWithMargins="0"/>
    </customSheetView>
    <customSheetView guid="{7DDA6EA3-477D-4464-9759-C3BA585A6728}" showPageBreaks="1" showGridLines="0" fitToPage="1" printArea="1" view="pageBreakPreview">
      <selection activeCell="A28" sqref="A28"/>
      <pageMargins left="0.75" right="0.75" top="0.5" bottom="0.49" header="0.5" footer="0.5"/>
      <pageSetup paperSize="9" orientation="landscape" r:id="rId4"/>
      <headerFooter alignWithMargins="0"/>
    </customSheetView>
  </customSheetViews>
  <mergeCells count="8">
    <mergeCell ref="A7:B7"/>
    <mergeCell ref="C7:D7"/>
    <mergeCell ref="A1:I1"/>
    <mergeCell ref="A2:I2"/>
    <mergeCell ref="A3:I3"/>
    <mergeCell ref="A4:I4"/>
    <mergeCell ref="A5:B6"/>
    <mergeCell ref="C5:D6"/>
  </mergeCells>
  <phoneticPr fontId="16" type="noConversion"/>
  <pageMargins left="0.75" right="0.75" top="0.5" bottom="0.49" header="0.5" footer="0.5"/>
  <pageSetup paperSize="9"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39</vt:i4>
      </vt:variant>
    </vt:vector>
  </HeadingPairs>
  <TitlesOfParts>
    <vt:vector size="68" baseType="lpstr">
      <vt:lpstr>Cover</vt:lpstr>
      <vt:lpstr>Index</vt:lpstr>
      <vt:lpstr>1.1</vt:lpstr>
      <vt:lpstr>1.2</vt:lpstr>
      <vt:lpstr>1.3</vt:lpstr>
      <vt:lpstr>2</vt:lpstr>
      <vt:lpstr>3.1</vt:lpstr>
      <vt:lpstr>3.2</vt:lpstr>
      <vt:lpstr>3.3</vt:lpstr>
      <vt:lpstr>3.4</vt:lpstr>
      <vt:lpstr>3.5</vt:lpstr>
      <vt:lpstr>3.6</vt:lpstr>
      <vt:lpstr>3.7</vt:lpstr>
      <vt:lpstr>3.8</vt:lpstr>
      <vt:lpstr>4.1</vt:lpstr>
      <vt:lpstr>4.2</vt:lpstr>
      <vt:lpstr>4.3</vt:lpstr>
      <vt:lpstr>4.4</vt:lpstr>
      <vt:lpstr>4.5</vt:lpstr>
      <vt:lpstr>4.6</vt:lpstr>
      <vt:lpstr>4.7</vt:lpstr>
      <vt:lpstr>4.8</vt:lpstr>
      <vt:lpstr>4.9</vt:lpstr>
      <vt:lpstr>5</vt:lpstr>
      <vt:lpstr>6</vt:lpstr>
      <vt:lpstr>7.1</vt:lpstr>
      <vt:lpstr>7.2</vt:lpstr>
      <vt:lpstr>Lookups</vt:lpstr>
      <vt:lpstr>Sheet1</vt:lpstr>
      <vt:lpstr>'3.1'!name</vt:lpstr>
      <vt:lpstr>'3.2'!name</vt:lpstr>
      <vt:lpstr>'4.1'!name</vt:lpstr>
      <vt:lpstr>'4.2'!name</vt:lpstr>
      <vt:lpstr>'4.3'!name</vt:lpstr>
      <vt:lpstr>'4.4'!name</vt:lpstr>
      <vt:lpstr>'4.5'!name</vt:lpstr>
      <vt:lpstr>'4.6'!name</vt:lpstr>
      <vt:lpstr>'4.7'!name</vt:lpstr>
      <vt:lpstr>'5'!name</vt:lpstr>
      <vt:lpstr>'6'!name</vt:lpstr>
      <vt:lpstr>name</vt:lpstr>
      <vt:lpstr>'1.1'!Print_Area</vt:lpstr>
      <vt:lpstr>'1.2'!Print_Area</vt:lpstr>
      <vt:lpstr>'1.3'!Print_Area</vt:lpstr>
      <vt:lpstr>'2'!Print_Area</vt:lpstr>
      <vt:lpstr>'3.1'!Print_Area</vt:lpstr>
      <vt:lpstr>'3.2'!Print_Area</vt:lpstr>
      <vt:lpstr>'3.3'!Print_Area</vt:lpstr>
      <vt:lpstr>'3.4'!Print_Area</vt:lpstr>
      <vt:lpstr>'3.5'!Print_Area</vt:lpstr>
      <vt:lpstr>'3.6'!Print_Area</vt:lpstr>
      <vt:lpstr>'3.7'!Print_Area</vt:lpstr>
      <vt:lpstr>'3.8'!Print_Area</vt:lpstr>
      <vt:lpstr>'4.1'!Print_Area</vt:lpstr>
      <vt:lpstr>'4.2'!Print_Area</vt:lpstr>
      <vt:lpstr>'4.3'!Print_Area</vt:lpstr>
      <vt:lpstr>'4.4'!Print_Area</vt:lpstr>
      <vt:lpstr>'4.5'!Print_Area</vt:lpstr>
      <vt:lpstr>'4.6'!Print_Area</vt:lpstr>
      <vt:lpstr>'4.7'!Print_Area</vt:lpstr>
      <vt:lpstr>'4.8'!Print_Area</vt:lpstr>
      <vt:lpstr>'4.9'!Print_Area</vt:lpstr>
      <vt:lpstr>'5'!Print_Area</vt:lpstr>
      <vt:lpstr>'6'!Print_Area</vt:lpstr>
      <vt:lpstr>'7.1'!Print_Area</vt:lpstr>
      <vt:lpstr>'7.2'!Print_Area</vt:lpstr>
      <vt:lpstr>Index!Print_Area</vt:lpstr>
      <vt:lpstr>YE</vt:lpstr>
    </vt:vector>
  </TitlesOfParts>
  <Company>Quindiem Consulting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Angove</dc:creator>
  <cp:lastModifiedBy>Bontle Ndlovu</cp:lastModifiedBy>
  <cp:lastPrinted>2013-07-03T06:59:24Z</cp:lastPrinted>
  <dcterms:created xsi:type="dcterms:W3CDTF">2007-02-15T10:45:38Z</dcterms:created>
  <dcterms:modified xsi:type="dcterms:W3CDTF">2013-10-24T06:31:50Z</dcterms:modified>
</cp:coreProperties>
</file>